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3. Proyectos\Infraestructura\Infraestructura-2019-02-18\"/>
    </mc:Choice>
  </mc:AlternateContent>
  <bookViews>
    <workbookView xWindow="0" yWindow="0" windowWidth="20490" windowHeight="7755" tabRatio="852" firstSheet="1" activeTab="2"/>
  </bookViews>
  <sheets>
    <sheet name="Ficha tecnica de indicador" sheetId="4" r:id="rId1"/>
    <sheet name="Ficha medición indicador" sheetId="12" r:id="rId2"/>
    <sheet name="soporte" sheetId="15" r:id="rId3"/>
    <sheet name="rango" sheetId="17" r:id="rId4"/>
  </sheets>
  <externalReferences>
    <externalReference r:id="rId5"/>
  </externalReferences>
  <definedNames>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C30" i="12" l="1"/>
  <c r="L34" i="12"/>
  <c r="F34" i="12"/>
  <c r="E34" i="12"/>
  <c r="L33" i="12"/>
  <c r="F33" i="12"/>
  <c r="E33" i="12"/>
  <c r="L32" i="12"/>
  <c r="F32" i="12"/>
  <c r="E32" i="12"/>
  <c r="L31" i="12"/>
  <c r="F31" i="12"/>
  <c r="E31" i="12"/>
  <c r="L30" i="12"/>
  <c r="L29" i="12"/>
  <c r="F29" i="12"/>
  <c r="E29" i="12"/>
  <c r="L28" i="12"/>
  <c r="F28" i="12"/>
  <c r="E28" i="12"/>
  <c r="L27" i="12"/>
  <c r="F27" i="12"/>
  <c r="E27" i="12"/>
  <c r="L26" i="12"/>
  <c r="F26" i="12"/>
  <c r="E26" i="12"/>
  <c r="L25" i="12"/>
  <c r="F25" i="12"/>
  <c r="E25" i="12"/>
  <c r="L24" i="12"/>
  <c r="F24" i="12"/>
  <c r="E24" i="12"/>
  <c r="L23" i="12"/>
  <c r="F23" i="12"/>
  <c r="E23" i="12"/>
  <c r="F9" i="12"/>
  <c r="F7" i="15"/>
  <c r="F8" i="15"/>
  <c r="F9" i="15"/>
  <c r="F10" i="15"/>
  <c r="F11" i="15"/>
  <c r="F6" i="15"/>
  <c r="E30" i="12" l="1"/>
  <c r="F30"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comments2.xml><?xml version="1.0" encoding="utf-8"?>
<comments xmlns="http://schemas.openxmlformats.org/spreadsheetml/2006/main">
  <authors>
    <author>Luz Marina Acosta Alvarez</author>
  </authors>
  <commentList>
    <comment ref="E5" authorId="0" shapeId="0">
      <text>
        <r>
          <rPr>
            <b/>
            <sz val="9"/>
            <color indexed="81"/>
            <rFont val="Tahoma"/>
            <family val="2"/>
          </rPr>
          <t>Luz Marina Acosta Alvarez:</t>
        </r>
        <r>
          <rPr>
            <sz val="9"/>
            <color indexed="81"/>
            <rFont val="Tahoma"/>
            <family val="2"/>
          </rPr>
          <t xml:space="preserve">
fecha de la última evaluación</t>
        </r>
      </text>
    </comment>
  </commentList>
</comments>
</file>

<file path=xl/sharedStrings.xml><?xml version="1.0" encoding="utf-8"?>
<sst xmlns="http://schemas.openxmlformats.org/spreadsheetml/2006/main" count="202" uniqueCount="151">
  <si>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</si>
  <si>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</si>
  <si>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</si>
  <si>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</si>
  <si>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</si>
  <si>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</si>
  <si>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</si>
  <si>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</si>
  <si>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</si>
  <si>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</si>
  <si>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</si>
  <si>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</si>
  <si>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</si>
  <si>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</si>
  <si>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</si>
  <si>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</si>
  <si>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</si>
  <si>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</si>
  <si>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</si>
  <si>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</si>
  <si>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</si>
  <si>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</si>
  <si>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</si>
  <si>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</si>
  <si>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</si>
  <si>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</si>
  <si>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</si>
  <si>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</si>
  <si>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</si>
  <si>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</si>
  <si>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</si>
  <si>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</si>
  <si>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</si>
  <si>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</si>
  <si>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</si>
  <si>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</si>
  <si>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</si>
  <si>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</si>
  <si>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</si>
  <si>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</si>
  <si>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</si>
  <si>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</si>
  <si>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</si>
  <si>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</si>
  <si>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</si>
  <si>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</si>
  <si>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</si>
  <si>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</si>
  <si>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</si>
  <si>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</si>
  <si>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</si>
  <si>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</si>
  <si>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</si>
  <si>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</si>
  <si>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</si>
  <si>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</si>
  <si>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</si>
  <si>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</si>
  <si>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</si>
  <si>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</si>
  <si>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Código del Proyecto</t>
  </si>
  <si>
    <t>Nombre del Proyecto</t>
  </si>
  <si>
    <t>Línea Estratégica a la que aplica</t>
  </si>
  <si>
    <t>Programa</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</si>
  <si>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</si>
  <si>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</si>
  <si>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</si>
  <si>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</si>
  <si>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</si>
  <si>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Fecha de formulación</t>
  </si>
  <si>
    <t>Valor del proyecto en pesos Col</t>
  </si>
  <si>
    <t>Semestral</t>
  </si>
  <si>
    <t>Porcentaje de Proyectos evaluados</t>
  </si>
  <si>
    <t xml:space="preserve">Medir porcentualmente la cantidad de proyectos evaluados fente a los proyectos  formulados
</t>
  </si>
  <si>
    <t>(Número de Proyectos evaluados  / Número de Proyectos formulados Fontur)*100</t>
  </si>
  <si>
    <t>Informe de proyectos formulados y evaluados</t>
  </si>
  <si>
    <t>En el análisis indicar la causa por la cual no fue viable el proyecto formulado</t>
  </si>
  <si>
    <t>Porcentaje de proyectos  evaluados</t>
  </si>
  <si>
    <t>Fecha de evaluación</t>
  </si>
  <si>
    <t>FICHA TECNICA DE INDICADOR DEL PORCENTAJE DE  PROYECTOS EVALUADOS</t>
  </si>
  <si>
    <t>Causa de No Evaluación</t>
  </si>
  <si>
    <t>FNTP-097-2018</t>
  </si>
  <si>
    <t>ESTUDIOS Y DISEÑOS DEL SISTEMA DE SEÑALIZACIÓN TURÍSTICA PEATONAL DEL CENTRO HISTÓRICO DE POPAYÁN</t>
  </si>
  <si>
    <t>Infraestructura Turística</t>
  </si>
  <si>
    <t>estudios y diseños de Infraestructura Turística</t>
  </si>
  <si>
    <t>FNTP-155-2018</t>
  </si>
  <si>
    <t>MEJORAMIENTO INFRAESTRUCTURA TURÍSTICA ECOPARQUE FARALLONES DE CITARÁ, MUNICIPIO DE CIUDAD BOLIVAR, ANTIOQUIA</t>
  </si>
  <si>
    <t xml:space="preserve"> FNTP-159-2018</t>
  </si>
  <si>
    <t>INFRAESTRUCTURA BIOPARQUE UKUMARÍ, HÁBITAT PARA HIPOPOTAMOS</t>
  </si>
  <si>
    <t>FNTP-157-2018</t>
  </si>
  <si>
    <t>ESTUDIOS TÉCNICOS Y ELABORACIÓN DE DISEÑOS DE UN PARADOR TURÍSTICO EN EL MUNICIPIO DE SAN JACINTO</t>
  </si>
  <si>
    <t>FNTP-165-2018</t>
  </si>
  <si>
    <t>BUGA, EL DESTINO TURÍSTICO MAS ACCESIBLE DEL PAIS</t>
  </si>
  <si>
    <t>FNTP-172-2018</t>
  </si>
  <si>
    <t>CONSTRUCCIÓN MIRADOR MUNICIPIO DE MARSELLA</t>
  </si>
  <si>
    <t>FNTP-171-2018</t>
  </si>
  <si>
    <t>CONSULTORIA TÉCNICA ADMINISTRATIVA Y FINANCIERA DE LOS ESTUDIOS, DISEÑOS Y PRESUPUESTO PARA LA CONSTRUCCIÓN DEL PARQUE METROPOLITANO TORRE MIRADOR EN EL CENTRO COMERCIAL ABASTO, EN LA DORADA CALDAS</t>
  </si>
  <si>
    <t>Obras de Infraestructura Turística</t>
  </si>
  <si>
    <t>Proyecto devuelto el 7 de noviembre de 2018, debido a que el municipio no subsanó todas las observaciones hechas por Fontur, por lo que se da por entendido que el municipio de Ciudad Bolívar desiste del proyecto en mención.</t>
  </si>
  <si>
    <t xml:space="preserve">Se hace devolución del proyecto al Viceministerio el 08 de Enero dado que el proponente no subsanó las observaciones en el tiempo establecido
</t>
  </si>
  <si>
    <t>Proyecto devuelto el 19 de octubre de 2018, dado que el lote en el cual se tiene previsto hacer los estudios y diseños para la construcción del parador, no pertenecen al ente territorial</t>
  </si>
  <si>
    <t>Teniendo en cuenta que no existen recursos para la financiación del proyecto en la vigencia 2018, además de ser necesario actualizar su presupuesto a la vigencia 2019, el 23 de noviembre de 2018 se devolvió el proyecto al proponente.</t>
  </si>
  <si>
    <t>Debido a que el municipio no subsanó todas las observaciones hechas por Fontur, el 9 de noviembre de 2018 se devuelve el proyecto.</t>
  </si>
  <si>
    <t>Se hizo revisión del proyecto y se evidenció que no acataron las observaciones realizadas. El 28 de Noviembre de 2018, se sostuvo conversación con el ente territorial donde manifestaron que no contaban con más recursos disponibles para incluir la interventoría el proyecto. 
• el 7 de diciembre de 2018 se realizó la devolución del proyecto</t>
  </si>
  <si>
    <t>FNTP-130-2015</t>
  </si>
  <si>
    <t>SEÑALIZACION TURÍSTICA PEATONAL Y SU CONEXIÓN VEHICULAR EN EL DISTRITO TURÍSTICO Y CULTURAL DE CARTAGENA DE INDIAS</t>
  </si>
  <si>
    <t>FNTP-160-2016</t>
  </si>
  <si>
    <t>Construcción senderos Caño Cristales</t>
  </si>
  <si>
    <t xml:space="preserve"> 
FNTP-196-2015</t>
  </si>
  <si>
    <t>Construcción Del Sendero "Eco-Turístico En El Corregimiento De San Cipriano En El Departamento De Valle Del Cauca"</t>
  </si>
  <si>
    <t xml:space="preserve">FNTP-033-2015
</t>
  </si>
  <si>
    <t>CONSTRUCCIÓN DEL MUELLE TURÍSTICO DE CAPURGANÁ</t>
  </si>
  <si>
    <t>FNTP-091-2015</t>
  </si>
  <si>
    <t>RENOVACIÓN Y TRANSFORMACIÓN INTEGRAL DEL ESPACIO PÚBLICO DE LA PLAZA DE MERCADO JOSE HILARIO LOPEZ DE BUENAVENTURA-VALLE DEL CAUCA</t>
  </si>
  <si>
    <t>Festivos 2017</t>
  </si>
  <si>
    <t>Festivos 2018</t>
  </si>
  <si>
    <t>1 enero: Año Nuevo</t>
  </si>
  <si>
    <t>9 enero: Día de los Reyes Magos</t>
  </si>
  <si>
    <t>8 enero: Día de los Reyes Magos</t>
  </si>
  <si>
    <t>20 marzo: Día de San José</t>
  </si>
  <si>
    <t>19 marzo: Día de San José</t>
  </si>
  <si>
    <t>9 abril: Domingo de Ramos</t>
  </si>
  <si>
    <t xml:space="preserve">29 marzo: Jueves santo </t>
  </si>
  <si>
    <t>13 abril: Jueves Santo</t>
  </si>
  <si>
    <t>30 marzo: viernes Santo</t>
  </si>
  <si>
    <t>14 abril: Viernes Santo</t>
  </si>
  <si>
    <t>1 mayo: Día del Trabajo</t>
  </si>
  <si>
    <t>16 abril: Domingo de Resurrección</t>
  </si>
  <si>
    <t>14 mayo: Día de la Ascensión</t>
  </si>
  <si>
    <t>4 junio: Corpus Christi</t>
  </si>
  <si>
    <t>29 mayo: Día de la Ascensión</t>
  </si>
  <si>
    <t>11 junio: Sagrado Corazón</t>
  </si>
  <si>
    <t>19 junio: Corpus Christi</t>
  </si>
  <si>
    <t>2 julio: San Pedro y San Pablo</t>
  </si>
  <si>
    <t>26 junio: Sagrado Corazón</t>
  </si>
  <si>
    <t>20 julio: Día de la Independencia</t>
  </si>
  <si>
    <t>3 julio: San Pedro y San Pablo</t>
  </si>
  <si>
    <t>7 agosto: Batalla de Boyacá</t>
  </si>
  <si>
    <t>20 agosto: La asunción de la Virgen</t>
  </si>
  <si>
    <t>15 octubre: Día de la Raza</t>
  </si>
  <si>
    <t>21 agosto: La asunción de la Virgen</t>
  </si>
  <si>
    <t>5 noviembre: Todos los Santos</t>
  </si>
  <si>
    <t>16 octubre: Día de la Raza</t>
  </si>
  <si>
    <t>12 noviembre: Independencia de Cartagena</t>
  </si>
  <si>
    <t>6 noviembre: Todos los Santos</t>
  </si>
  <si>
    <t>8 diciembre: Día de la Inmaculada Concepción</t>
  </si>
  <si>
    <t>13 noviembre: Independencia de Cartagena</t>
  </si>
  <si>
    <t>25 diciembre: Día de Navidad</t>
  </si>
  <si>
    <t>No. De dias</t>
  </si>
  <si>
    <t>mayo a octubre de 2018</t>
  </si>
  <si>
    <t>INFORME DE PROYECTOS FORMULADOS Y EVALUADOS</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</si>
</sst>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quot;$&quot;* #,##0.00_-;_-&quot;$&quot;* &quot;-&quot;??_-;_-@_-"/>
    <numFmt numFmtId="43" formatCode="_-* #,##0.00_-;\-* #,##0.00_-;_-* &quot;-&quot;??_-;_-@_-"/>
    <numFmt numFmtId="164" formatCode="_(&quot;$&quot;\ * #,##0.00_);_(&quot;$&quot;\ * \(#,##0.0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yyyy\-mm\-dd;@"/>
    <numFmt numFmtId="172" formatCode="_ * #,##0_ ;_ * \-#,##0_ ;_ * &quot;-&quot;??_ ;_ @_ "/>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name val="Arial"/>
      <family val="2"/>
    </font>
    <font>
      <sz val="8"/>
      <name val="Calibri"/>
      <family val="2"/>
      <scheme val="minor"/>
    </font>
    <font>
      <sz val="8"/>
      <color theme="1"/>
      <name val="Calibri"/>
      <family val="2"/>
      <scheme val="minor"/>
    </font>
    <font>
      <sz val="8"/>
      <color rgb="FF000000"/>
      <name val="Calibri"/>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b/>
      <sz val="11"/>
      <color rgb="FFA21984"/>
      <name val="Calibri"/>
      <family val="2"/>
      <scheme val="minor"/>
    </font>
    <font>
      <sz val="11"/>
      <color indexed="8"/>
      <name val="Calibri"/>
      <family val="2"/>
    </font>
    <font>
      <sz val="9"/>
      <color indexed="81"/>
      <name val="Tahoma"/>
      <family val="2"/>
    </font>
    <font>
      <sz val="10"/>
      <color rgb="FF000000"/>
      <name val="Arial"/>
      <family val="2"/>
    </font>
    <font>
      <b/>
      <sz val="16"/>
      <color theme="1"/>
      <name val="Calibri"/>
      <family val="2"/>
      <scheme val="minor"/>
    </font>
    <font>
      <sz val="12"/>
      <color theme="1"/>
      <name val="Calibri"/>
      <family val="2"/>
      <scheme val="minor"/>
    </font>
    <font>
      <sz val="10"/>
      <name val="Arial"/>
      <family val="2"/>
    </font>
    <font>
      <b/>
      <sz val="10"/>
      <color theme="0"/>
      <name val="Arial"/>
      <family val="2"/>
    </font>
  </fonts>
  <fills count="9">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92D050"/>
        <bgColor indexed="64"/>
      </patternFill>
    </fill>
  </fills>
  <borders count="29">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tint="-0.24994659260841701"/>
      </right>
      <top style="thin">
        <color theme="0" tint="-0.24994659260841701"/>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24994659260841701"/>
      </left>
      <right style="thin">
        <color theme="0"/>
      </right>
      <top style="thin">
        <color theme="0" tint="-0.24994659260841701"/>
      </top>
      <bottom/>
      <diagonal/>
    </border>
    <border>
      <left style="thin">
        <color theme="0"/>
      </left>
      <right style="thin">
        <color theme="0"/>
      </right>
      <top style="thin">
        <color theme="0" tint="-0.2499465926084170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theme="0" tint="-0.14996795556505021"/>
      </right>
      <top/>
      <bottom/>
      <diagonal/>
    </border>
  </borders>
  <cellStyleXfs count="15">
    <xf numFmtId="0" fontId="0" fillId="0" borderId="0"/>
    <xf numFmtId="43" fontId="5" fillId="0" borderId="0" applyFont="0" applyFill="0" applyBorder="0" applyAlignment="0" applyProtection="0"/>
    <xf numFmtId="0"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167" fontId="4" fillId="0" borderId="0" applyFont="0" applyFill="0" applyBorder="0" applyAlignment="0" applyProtection="0"/>
    <xf numFmtId="166" fontId="4" fillId="0" borderId="0" applyFont="0" applyFill="0" applyBorder="0" applyAlignment="0" applyProtection="0"/>
    <xf numFmtId="9" fontId="4" fillId="0" borderId="0" applyFont="0" applyFill="0" applyBorder="0" applyAlignment="0" applyProtection="0"/>
    <xf numFmtId="164" fontId="8" fillId="0" borderId="0" applyFont="0" applyFill="0" applyBorder="0" applyAlignment="0" applyProtection="0"/>
    <xf numFmtId="0" fontId="4" fillId="0" borderId="0"/>
    <xf numFmtId="0" fontId="26" fillId="0" borderId="0"/>
    <xf numFmtId="44" fontId="2" fillId="0" borderId="0" applyFont="0" applyFill="0" applyBorder="0" applyAlignment="0" applyProtection="0"/>
    <xf numFmtId="0" fontId="1" fillId="0" borderId="0"/>
    <xf numFmtId="9" fontId="31" fillId="0" borderId="0" applyFont="0" applyFill="0" applyBorder="0" applyAlignment="0" applyProtection="0"/>
  </cellStyleXfs>
  <cellXfs count="177">
    <xf numFmtId="0" fontId="0" fillId="0" borderId="0" xfId="0"/>
    <xf numFmtId="0" fontId="17" fillId="2" borderId="10" xfId="5" applyFont="1" applyFill="1" applyBorder="1" applyAlignment="1">
      <alignment horizontal="left" vertical="center" wrapText="1"/>
    </xf>
    <xf numFmtId="0" fontId="12" fillId="2" borderId="0" xfId="5" applyFont="1" applyFill="1"/>
    <xf numFmtId="0" fontId="12" fillId="2" borderId="2" xfId="5" applyFont="1" applyFill="1" applyBorder="1"/>
    <xf numFmtId="0" fontId="4" fillId="2" borderId="0" xfId="5" applyFont="1" applyFill="1"/>
    <xf numFmtId="0" fontId="7" fillId="2" borderId="9" xfId="5" applyFont="1" applyFill="1" applyBorder="1" applyAlignment="1">
      <alignment vertical="center" wrapText="1"/>
    </xf>
    <xf numFmtId="0" fontId="12" fillId="2" borderId="0" xfId="5" applyFont="1" applyFill="1" applyBorder="1"/>
    <xf numFmtId="0" fontId="18" fillId="2" borderId="5" xfId="5" applyFont="1" applyFill="1" applyBorder="1" applyAlignment="1">
      <alignment horizontal="center" vertical="center" wrapText="1"/>
    </xf>
    <xf numFmtId="0" fontId="4" fillId="2" borderId="0" xfId="5" applyFont="1" applyFill="1" applyAlignment="1">
      <alignment vertical="center"/>
    </xf>
    <xf numFmtId="0" fontId="12" fillId="2" borderId="0" xfId="5" applyFont="1" applyFill="1" applyAlignment="1">
      <alignment vertical="center"/>
    </xf>
    <xf numFmtId="0" fontId="7" fillId="2" borderId="1" xfId="5" applyFont="1" applyFill="1" applyBorder="1" applyAlignment="1">
      <alignment vertical="center" wrapText="1"/>
    </xf>
    <xf numFmtId="0" fontId="4" fillId="2" borderId="1" xfId="5" applyFont="1" applyFill="1" applyBorder="1" applyAlignment="1">
      <alignment horizontal="left" vertical="center" wrapText="1"/>
    </xf>
    <xf numFmtId="0" fontId="4" fillId="2" borderId="1" xfId="5" applyFont="1" applyFill="1" applyBorder="1" applyAlignment="1">
      <alignment horizontal="justify" vertical="top" wrapText="1"/>
    </xf>
    <xf numFmtId="9" fontId="4" fillId="2" borderId="1" xfId="5" applyNumberFormat="1" applyFont="1" applyFill="1" applyBorder="1" applyAlignment="1">
      <alignment horizontal="left" vertical="center" wrapText="1"/>
    </xf>
    <xf numFmtId="0" fontId="16" fillId="2" borderId="4" xfId="5" applyFont="1" applyFill="1" applyBorder="1" applyAlignment="1">
      <alignment horizontal="left"/>
    </xf>
    <xf numFmtId="0" fontId="17" fillId="2" borderId="7" xfId="5" applyFont="1" applyFill="1" applyBorder="1" applyAlignment="1">
      <alignment horizontal="left" vertical="top" wrapText="1"/>
    </xf>
    <xf numFmtId="0" fontId="21" fillId="0" borderId="0" xfId="4" applyFont="1"/>
    <xf numFmtId="0" fontId="21" fillId="0" borderId="0" xfId="4" applyFont="1" applyProtection="1">
      <protection hidden="1"/>
    </xf>
    <xf numFmtId="0" fontId="21" fillId="0" borderId="0" xfId="4" applyFont="1" applyAlignment="1"/>
    <xf numFmtId="0" fontId="21" fillId="0" borderId="0" xfId="4" applyFont="1" applyAlignment="1" applyProtection="1">
      <protection hidden="1"/>
    </xf>
    <xf numFmtId="0" fontId="18" fillId="0" borderId="2" xfId="4" applyFont="1" applyBorder="1" applyAlignment="1" applyProtection="1">
      <protection locked="0"/>
    </xf>
    <xf numFmtId="0" fontId="18" fillId="0" borderId="3" xfId="4" applyFont="1" applyBorder="1" applyAlignment="1" applyProtection="1">
      <protection locked="0"/>
    </xf>
    <xf numFmtId="0" fontId="18" fillId="0" borderId="9" xfId="4" applyFont="1" applyBorder="1" applyAlignment="1" applyProtection="1">
      <protection locked="0"/>
    </xf>
    <xf numFmtId="0" fontId="18" fillId="0" borderId="0" xfId="4" applyFont="1" applyBorder="1" applyAlignment="1" applyProtection="1">
      <protection locked="0"/>
    </xf>
    <xf numFmtId="0" fontId="21" fillId="0" borderId="0" xfId="4" applyFont="1" applyProtection="1">
      <protection locked="0"/>
    </xf>
    <xf numFmtId="0" fontId="18" fillId="2" borderId="0" xfId="4" applyFont="1" applyFill="1"/>
    <xf numFmtId="0" fontId="18" fillId="2" borderId="0" xfId="4" applyFont="1" applyFill="1" applyProtection="1">
      <protection hidden="1"/>
    </xf>
    <xf numFmtId="0" fontId="18" fillId="2" borderId="0" xfId="4" applyFont="1" applyFill="1" applyAlignment="1" applyProtection="1">
      <protection hidden="1"/>
    </xf>
    <xf numFmtId="0" fontId="21" fillId="2" borderId="0" xfId="4" applyFont="1" applyFill="1"/>
    <xf numFmtId="0" fontId="21" fillId="2" borderId="0" xfId="4" applyFont="1" applyFill="1" applyProtection="1">
      <protection hidden="1"/>
    </xf>
    <xf numFmtId="0" fontId="21" fillId="2" borderId="0" xfId="4" applyFont="1" applyFill="1" applyAlignment="1" applyProtection="1">
      <protection hidden="1"/>
    </xf>
    <xf numFmtId="0" fontId="21" fillId="2" borderId="0" xfId="4" applyFont="1" applyFill="1" applyAlignment="1"/>
    <xf numFmtId="0" fontId="21" fillId="2" borderId="0" xfId="4" applyFont="1" applyFill="1" applyBorder="1" applyProtection="1">
      <protection locked="0"/>
    </xf>
    <xf numFmtId="0" fontId="23" fillId="2" borderId="0" xfId="4" applyFont="1" applyFill="1" applyBorder="1" applyProtection="1">
      <protection locked="0"/>
    </xf>
    <xf numFmtId="0" fontId="4" fillId="2" borderId="0" xfId="4" applyFont="1" applyFill="1" applyBorder="1" applyAlignment="1" applyProtection="1">
      <alignment horizontal="center"/>
      <protection locked="0"/>
    </xf>
    <xf numFmtId="166" fontId="4" fillId="2" borderId="0" xfId="7" applyFont="1" applyFill="1" applyBorder="1" applyAlignment="1" applyProtection="1">
      <alignment horizontal="left"/>
      <protection locked="0"/>
    </xf>
    <xf numFmtId="9" fontId="4" fillId="2" borderId="0" xfId="8" applyFont="1" applyFill="1" applyBorder="1" applyAlignment="1" applyProtection="1">
      <alignment horizontal="left"/>
      <protection locked="0"/>
    </xf>
    <xf numFmtId="170" fontId="21" fillId="2" borderId="0" xfId="7" applyNumberFormat="1" applyFont="1" applyFill="1" applyProtection="1">
      <protection hidden="1"/>
    </xf>
    <xf numFmtId="169" fontId="4" fillId="2" borderId="0" xfId="6" applyNumberFormat="1" applyFont="1" applyFill="1" applyBorder="1" applyAlignment="1" applyProtection="1">
      <alignment horizontal="center"/>
      <protection locked="0"/>
    </xf>
    <xf numFmtId="9" fontId="4" fillId="2" borderId="0" xfId="8" applyFont="1" applyFill="1" applyBorder="1" applyAlignment="1" applyProtection="1">
      <alignment horizontal="left"/>
    </xf>
    <xf numFmtId="168" fontId="22" fillId="2" borderId="0" xfId="6" applyNumberFormat="1" applyFont="1" applyFill="1" applyBorder="1" applyAlignment="1" applyProtection="1">
      <alignment horizontal="center"/>
      <protection locked="0"/>
    </xf>
    <xf numFmtId="0" fontId="4" fillId="2" borderId="5" xfId="4" applyFont="1" applyFill="1" applyBorder="1" applyAlignment="1" applyProtection="1">
      <alignment horizontal="left"/>
      <protection locked="0"/>
    </xf>
    <xf numFmtId="0" fontId="4" fillId="2" borderId="6" xfId="4" applyFont="1" applyFill="1" applyBorder="1" applyAlignment="1" applyProtection="1">
      <alignment horizontal="left"/>
      <protection locked="0"/>
    </xf>
    <xf numFmtId="0" fontId="18" fillId="2" borderId="0" xfId="4" applyFont="1" applyFill="1" applyAlignment="1">
      <alignment horizontal="center" vertical="center" wrapText="1"/>
    </xf>
    <xf numFmtId="0" fontId="18" fillId="2" borderId="0" xfId="4" applyFont="1" applyFill="1" applyAlignment="1" applyProtection="1">
      <alignment horizontal="center" vertical="center" wrapText="1"/>
      <protection hidden="1"/>
    </xf>
    <xf numFmtId="0" fontId="17" fillId="0" borderId="4" xfId="4" applyFont="1" applyBorder="1" applyAlignment="1" applyProtection="1">
      <protection locked="0"/>
    </xf>
    <xf numFmtId="0" fontId="17" fillId="2" borderId="7" xfId="4" applyFont="1" applyFill="1" applyBorder="1" applyAlignment="1" applyProtection="1">
      <alignment horizontal="left" vertical="top"/>
      <protection locked="0"/>
    </xf>
    <xf numFmtId="0" fontId="17" fillId="0" borderId="10" xfId="4" applyFont="1" applyBorder="1" applyAlignment="1" applyProtection="1">
      <alignment vertical="center"/>
      <protection locked="0"/>
    </xf>
    <xf numFmtId="0" fontId="4" fillId="2" borderId="0" xfId="6" applyNumberFormat="1" applyFont="1" applyFill="1" applyBorder="1" applyAlignment="1" applyProtection="1">
      <alignment horizontal="center"/>
      <protection locked="0"/>
    </xf>
    <xf numFmtId="0" fontId="4" fillId="2" borderId="1" xfId="4" applyFont="1" applyFill="1" applyBorder="1" applyAlignment="1" applyProtection="1">
      <alignment horizontal="left" vertical="justify"/>
      <protection locked="0"/>
    </xf>
    <xf numFmtId="1" fontId="4" fillId="2" borderId="1" xfId="6" applyNumberFormat="1" applyFont="1" applyFill="1" applyBorder="1" applyAlignment="1" applyProtection="1">
      <alignment horizontal="center"/>
      <protection locked="0"/>
    </xf>
    <xf numFmtId="1" fontId="22" fillId="2" borderId="1" xfId="6" applyNumberFormat="1" applyFont="1" applyFill="1" applyBorder="1" applyAlignment="1" applyProtection="1">
      <alignment horizontal="center"/>
      <protection locked="0"/>
    </xf>
    <xf numFmtId="168" fontId="22" fillId="2" borderId="1" xfId="6" applyNumberFormat="1" applyFont="1" applyFill="1" applyBorder="1" applyAlignment="1" applyProtection="1">
      <alignment vertical="center"/>
      <protection locked="0"/>
    </xf>
    <xf numFmtId="0" fontId="7" fillId="2" borderId="1" xfId="4" applyFont="1" applyFill="1" applyBorder="1" applyAlignment="1" applyProtection="1">
      <alignment horizontal="center" vertical="center"/>
      <protection locked="0"/>
    </xf>
    <xf numFmtId="0" fontId="7" fillId="2" borderId="1" xfId="4" applyFont="1" applyFill="1" applyBorder="1" applyAlignment="1" applyProtection="1">
      <alignment horizontal="center" vertical="top" wrapText="1"/>
      <protection locked="0"/>
    </xf>
    <xf numFmtId="0" fontId="4" fillId="2" borderId="1" xfId="4" applyFont="1" applyFill="1" applyBorder="1" applyAlignment="1" applyProtection="1">
      <alignment horizontal="center" vertical="top" wrapText="1"/>
      <protection locked="0"/>
    </xf>
    <xf numFmtId="0" fontId="19" fillId="7" borderId="13" xfId="4" applyFont="1" applyFill="1" applyBorder="1" applyAlignment="1">
      <alignment vertical="center" wrapText="1"/>
    </xf>
    <xf numFmtId="0" fontId="19" fillId="7" borderId="13" xfId="4" applyFont="1" applyFill="1" applyBorder="1" applyAlignment="1" applyProtection="1">
      <alignment horizontal="center" vertical="center" wrapText="1"/>
      <protection locked="0"/>
    </xf>
    <xf numFmtId="0" fontId="22" fillId="6" borderId="14" xfId="4" applyFont="1" applyFill="1" applyBorder="1" applyAlignment="1" applyProtection="1">
      <alignment horizontal="left" vertical="center" wrapText="1"/>
      <protection locked="0"/>
    </xf>
    <xf numFmtId="0" fontId="19" fillId="7" borderId="16" xfId="4" applyFont="1" applyFill="1" applyBorder="1" applyAlignment="1" applyProtection="1">
      <alignment horizontal="center" vertical="center" wrapText="1"/>
      <protection locked="0"/>
    </xf>
    <xf numFmtId="0" fontId="7" fillId="7" borderId="17" xfId="4" applyFont="1" applyFill="1" applyBorder="1" applyAlignment="1" applyProtection="1">
      <alignment horizontal="center" vertical="center"/>
      <protection locked="0"/>
    </xf>
    <xf numFmtId="0" fontId="4" fillId="0" borderId="9" xfId="4" applyFont="1" applyBorder="1" applyAlignment="1" applyProtection="1">
      <alignment vertical="center" wrapText="1"/>
    </xf>
    <xf numFmtId="0" fontId="4" fillId="3" borderId="9" xfId="4" applyFont="1" applyFill="1" applyBorder="1" applyAlignment="1" applyProtection="1">
      <alignment vertical="center"/>
    </xf>
    <xf numFmtId="0" fontId="4" fillId="4" borderId="9" xfId="4" applyFont="1" applyFill="1" applyBorder="1" applyAlignment="1" applyProtection="1">
      <alignment vertical="center"/>
    </xf>
    <xf numFmtId="0" fontId="4" fillId="5" borderId="9" xfId="4" applyFont="1" applyFill="1" applyBorder="1" applyAlignment="1" applyProtection="1">
      <alignment vertical="center"/>
    </xf>
    <xf numFmtId="0" fontId="4" fillId="0" borderId="5" xfId="4" applyFont="1" applyBorder="1" applyAlignment="1" applyProtection="1">
      <alignment vertical="center"/>
    </xf>
    <xf numFmtId="0" fontId="21" fillId="2" borderId="2" xfId="4" applyFont="1" applyFill="1" applyBorder="1" applyProtection="1">
      <protection locked="0"/>
    </xf>
    <xf numFmtId="0" fontId="21" fillId="2" borderId="3" xfId="4" applyFont="1" applyFill="1" applyBorder="1" applyProtection="1">
      <protection locked="0"/>
    </xf>
    <xf numFmtId="0" fontId="21" fillId="2" borderId="4" xfId="4" applyFont="1" applyFill="1" applyBorder="1" applyProtection="1">
      <protection locked="0"/>
    </xf>
    <xf numFmtId="0" fontId="21" fillId="2" borderId="9" xfId="4" applyFont="1" applyFill="1" applyBorder="1" applyProtection="1">
      <protection locked="0"/>
    </xf>
    <xf numFmtId="0" fontId="21" fillId="2" borderId="10" xfId="4" applyFont="1" applyFill="1" applyBorder="1" applyProtection="1">
      <protection locked="0"/>
    </xf>
    <xf numFmtId="0" fontId="4" fillId="2" borderId="9" xfId="4" applyFont="1" applyFill="1" applyBorder="1" applyAlignment="1" applyProtection="1">
      <alignment horizontal="left" vertical="justify"/>
      <protection locked="0"/>
    </xf>
    <xf numFmtId="9" fontId="4" fillId="2" borderId="10" xfId="8" applyFont="1" applyFill="1" applyBorder="1" applyAlignment="1" applyProtection="1">
      <alignment horizontal="left"/>
      <protection locked="0"/>
    </xf>
    <xf numFmtId="0" fontId="4" fillId="2" borderId="5" xfId="4" applyFont="1" applyFill="1" applyBorder="1" applyAlignment="1" applyProtection="1">
      <alignment horizontal="center" vertical="justify"/>
      <protection locked="0"/>
    </xf>
    <xf numFmtId="0" fontId="21" fillId="2" borderId="6" xfId="4" applyFont="1" applyFill="1" applyBorder="1" applyProtection="1">
      <protection locked="0"/>
    </xf>
    <xf numFmtId="0" fontId="21" fillId="2" borderId="7" xfId="4" applyFont="1" applyFill="1" applyBorder="1" applyProtection="1">
      <protection locked="0"/>
    </xf>
    <xf numFmtId="0" fontId="21" fillId="2" borderId="1" xfId="4" applyFont="1" applyFill="1" applyBorder="1"/>
    <xf numFmtId="0" fontId="0" fillId="2" borderId="0" xfId="0" applyFill="1"/>
    <xf numFmtId="0" fontId="0" fillId="2" borderId="0" xfId="0" applyFill="1" applyAlignment="1">
      <alignment wrapText="1"/>
    </xf>
    <xf numFmtId="0" fontId="0" fillId="2" borderId="2" xfId="0" applyFill="1" applyBorder="1"/>
    <xf numFmtId="0" fontId="0" fillId="2" borderId="9" xfId="0" applyFill="1" applyBorder="1"/>
    <xf numFmtId="0" fontId="7" fillId="2" borderId="5" xfId="0" applyFont="1" applyFill="1" applyBorder="1" applyAlignment="1"/>
    <xf numFmtId="0" fontId="17" fillId="2" borderId="4" xfId="0" applyFont="1" applyFill="1" applyBorder="1" applyAlignment="1">
      <alignment wrapText="1"/>
    </xf>
    <xf numFmtId="0" fontId="17" fillId="2" borderId="10" xfId="0" applyFont="1" applyFill="1" applyBorder="1" applyAlignment="1">
      <alignment vertical="center" wrapText="1"/>
    </xf>
    <xf numFmtId="9" fontId="22" fillId="2" borderId="1" xfId="6" applyNumberFormat="1" applyFont="1" applyFill="1" applyBorder="1" applyAlignment="1" applyProtection="1">
      <alignment horizontal="center"/>
      <protection locked="0"/>
    </xf>
    <xf numFmtId="172" fontId="22" fillId="2" borderId="1" xfId="6" applyNumberFormat="1" applyFont="1" applyFill="1" applyBorder="1" applyAlignment="1" applyProtection="1">
      <alignment horizontal="center"/>
      <protection locked="0"/>
    </xf>
    <xf numFmtId="0" fontId="25" fillId="7" borderId="21" xfId="0" applyFont="1" applyFill="1" applyBorder="1" applyAlignment="1">
      <alignment horizontal="center" vertical="center" wrapText="1"/>
    </xf>
    <xf numFmtId="0" fontId="25" fillId="7" borderId="23" xfId="0" applyFont="1" applyFill="1" applyBorder="1" applyAlignment="1">
      <alignment horizontal="center" vertical="center" wrapText="1"/>
    </xf>
    <xf numFmtId="0" fontId="25" fillId="7" borderId="24" xfId="0" applyFont="1" applyFill="1" applyBorder="1" applyAlignment="1">
      <alignment horizontal="center" vertical="center" wrapText="1"/>
    </xf>
    <xf numFmtId="0" fontId="0" fillId="2" borderId="22" xfId="0" applyFill="1" applyBorder="1" applyAlignment="1">
      <alignment wrapText="1"/>
    </xf>
    <xf numFmtId="0" fontId="9" fillId="2" borderId="22" xfId="0" applyFont="1" applyFill="1" applyBorder="1" applyAlignment="1">
      <alignment horizontal="left" vertical="center"/>
    </xf>
    <xf numFmtId="0" fontId="11" fillId="2" borderId="22" xfId="0" applyFont="1" applyFill="1" applyBorder="1" applyAlignment="1">
      <alignment vertical="center" wrapText="1"/>
    </xf>
    <xf numFmtId="14" fontId="9" fillId="2" borderId="22" xfId="0" applyNumberFormat="1" applyFont="1" applyFill="1" applyBorder="1" applyAlignment="1">
      <alignment horizontal="left" vertical="center"/>
    </xf>
    <xf numFmtId="0" fontId="0" fillId="2" borderId="22" xfId="0" applyFill="1" applyBorder="1"/>
    <xf numFmtId="0" fontId="9" fillId="2" borderId="22" xfId="0" applyFont="1" applyFill="1" applyBorder="1" applyAlignment="1">
      <alignment horizontal="left" vertical="center" wrapText="1"/>
    </xf>
    <xf numFmtId="0" fontId="10" fillId="2" borderId="22" xfId="0" applyFont="1" applyFill="1" applyBorder="1" applyAlignment="1">
      <alignment vertical="center" wrapText="1"/>
    </xf>
    <xf numFmtId="164" fontId="9" fillId="2" borderId="22" xfId="9" applyFont="1" applyFill="1" applyBorder="1" applyAlignment="1">
      <alignment horizontal="left" vertical="center"/>
    </xf>
    <xf numFmtId="0" fontId="10" fillId="2" borderId="22" xfId="0" applyFont="1" applyFill="1" applyBorder="1" applyAlignment="1">
      <alignment vertical="center"/>
    </xf>
    <xf numFmtId="0" fontId="4" fillId="2" borderId="25" xfId="0" applyFont="1" applyFill="1" applyBorder="1" applyAlignment="1">
      <alignment horizontal="left" vertical="center"/>
    </xf>
    <xf numFmtId="0" fontId="28" fillId="2" borderId="25" xfId="0" applyFont="1" applyFill="1" applyBorder="1" applyAlignment="1">
      <alignment horizontal="left" vertical="center" wrapText="1"/>
    </xf>
    <xf numFmtId="171" fontId="4" fillId="0" borderId="25" xfId="10" applyNumberFormat="1" applyFont="1" applyFill="1" applyBorder="1" applyAlignment="1">
      <alignment horizontal="center" vertical="center" wrapText="1"/>
    </xf>
    <xf numFmtId="0" fontId="4" fillId="2" borderId="25" xfId="0" applyNumberFormat="1" applyFont="1" applyFill="1" applyBorder="1" applyAlignment="1">
      <alignment horizontal="left" vertical="center"/>
    </xf>
    <xf numFmtId="0" fontId="4" fillId="0" borderId="25" xfId="0" applyFont="1" applyBorder="1" applyAlignment="1">
      <alignment horizontal="left" vertical="center" wrapText="1"/>
    </xf>
    <xf numFmtId="164" fontId="4" fillId="2" borderId="25" xfId="9" applyFont="1" applyFill="1" applyBorder="1" applyAlignment="1">
      <alignment horizontal="left" vertical="center"/>
    </xf>
    <xf numFmtId="171" fontId="4" fillId="2" borderId="25" xfId="10" applyNumberFormat="1" applyFont="1" applyFill="1" applyBorder="1" applyAlignment="1">
      <alignment horizontal="center" vertical="center" wrapText="1"/>
    </xf>
    <xf numFmtId="0" fontId="0" fillId="2" borderId="25" xfId="0" applyFill="1" applyBorder="1" applyAlignment="1">
      <alignment wrapText="1"/>
    </xf>
    <xf numFmtId="164" fontId="4" fillId="0" borderId="25" xfId="9" applyFont="1" applyFill="1" applyBorder="1" applyAlignment="1">
      <alignment horizontal="left" vertical="center"/>
    </xf>
    <xf numFmtId="0" fontId="4" fillId="2" borderId="25" xfId="0" applyFont="1" applyFill="1" applyBorder="1" applyAlignment="1">
      <alignment wrapText="1"/>
    </xf>
    <xf numFmtId="0" fontId="4" fillId="0" borderId="25" xfId="0" applyFont="1" applyFill="1" applyBorder="1" applyAlignment="1">
      <alignment horizontal="left" vertical="center" wrapText="1"/>
    </xf>
    <xf numFmtId="0" fontId="4" fillId="2" borderId="25" xfId="0" applyFont="1" applyFill="1" applyBorder="1" applyAlignment="1">
      <alignment horizontal="left" vertical="center" wrapText="1"/>
    </xf>
    <xf numFmtId="0" fontId="28" fillId="2" borderId="25" xfId="0" applyFont="1" applyFill="1" applyBorder="1" applyAlignment="1">
      <alignment vertical="center" wrapText="1"/>
    </xf>
    <xf numFmtId="171" fontId="4" fillId="0" borderId="26" xfId="10" applyNumberFormat="1" applyFont="1" applyFill="1" applyBorder="1" applyAlignment="1">
      <alignment horizontal="center" vertical="center" wrapText="1"/>
    </xf>
    <xf numFmtId="14" fontId="4" fillId="2" borderId="25" xfId="0" applyNumberFormat="1" applyFont="1" applyFill="1" applyBorder="1" applyAlignment="1">
      <alignment horizontal="center" vertical="center"/>
    </xf>
    <xf numFmtId="0" fontId="4" fillId="2" borderId="26" xfId="0" applyNumberFormat="1" applyFont="1" applyFill="1" applyBorder="1" applyAlignment="1">
      <alignment horizontal="left" vertical="center"/>
    </xf>
    <xf numFmtId="0" fontId="4" fillId="0" borderId="26" xfId="0" applyFont="1" applyBorder="1" applyAlignment="1">
      <alignment horizontal="left" vertical="center" wrapText="1"/>
    </xf>
    <xf numFmtId="164" fontId="4" fillId="2" borderId="26" xfId="9" applyFont="1" applyFill="1" applyBorder="1" applyAlignment="1">
      <alignment horizontal="left" vertical="center"/>
    </xf>
    <xf numFmtId="0" fontId="4" fillId="2" borderId="9" xfId="4" applyFont="1" applyFill="1" applyBorder="1" applyAlignment="1" applyProtection="1">
      <alignment horizontal="center" vertical="justify"/>
      <protection locked="0"/>
    </xf>
    <xf numFmtId="0" fontId="29" fillId="0" borderId="25" xfId="13" applyFont="1" applyBorder="1" applyAlignment="1">
      <alignment horizontal="center"/>
    </xf>
    <xf numFmtId="0" fontId="1" fillId="0" borderId="0" xfId="13"/>
    <xf numFmtId="0" fontId="1" fillId="0" borderId="25" xfId="13" applyBorder="1"/>
    <xf numFmtId="15" fontId="30" fillId="0" borderId="27" xfId="13" applyNumberFormat="1" applyFont="1" applyBorder="1" applyAlignment="1">
      <alignment horizontal="center"/>
    </xf>
    <xf numFmtId="1" fontId="4" fillId="2" borderId="25" xfId="0" applyNumberFormat="1" applyFont="1" applyFill="1" applyBorder="1" applyAlignment="1">
      <alignment horizontal="center" vertical="center"/>
    </xf>
    <xf numFmtId="0" fontId="28" fillId="2" borderId="28" xfId="0" applyFont="1" applyFill="1" applyBorder="1" applyAlignment="1">
      <alignment vertical="center" wrapText="1"/>
    </xf>
    <xf numFmtId="9" fontId="22" fillId="2" borderId="1" xfId="14" applyFont="1" applyFill="1" applyBorder="1" applyAlignment="1" applyProtection="1">
      <alignment horizontal="center"/>
      <protection locked="0"/>
    </xf>
    <xf numFmtId="0" fontId="17" fillId="2" borderId="7" xfId="0" applyFont="1" applyFill="1" applyBorder="1" applyAlignment="1">
      <alignment horizontal="left" vertical="top"/>
    </xf>
    <xf numFmtId="0" fontId="15" fillId="2" borderId="3" xfId="5" applyFont="1" applyFill="1" applyBorder="1" applyAlignment="1">
      <alignment horizontal="center" vertical="center" wrapText="1"/>
    </xf>
    <xf numFmtId="0" fontId="15" fillId="2" borderId="3" xfId="5" applyFont="1" applyFill="1" applyBorder="1" applyAlignment="1">
      <alignment horizontal="center" vertical="center"/>
    </xf>
    <xf numFmtId="0" fontId="15" fillId="2" borderId="0" xfId="5" applyFont="1" applyFill="1" applyBorder="1" applyAlignment="1">
      <alignment horizontal="center" vertical="center"/>
    </xf>
    <xf numFmtId="0" fontId="15" fillId="2" borderId="6" xfId="5" applyFont="1" applyFill="1" applyBorder="1" applyAlignment="1">
      <alignment horizontal="center" vertical="center"/>
    </xf>
    <xf numFmtId="0" fontId="4" fillId="2" borderId="1" xfId="5" applyFont="1" applyFill="1" applyBorder="1" applyAlignment="1">
      <alignment horizontal="justify" vertical="center" wrapText="1"/>
    </xf>
    <xf numFmtId="0" fontId="19" fillId="7" borderId="1" xfId="0" applyFont="1" applyFill="1" applyBorder="1" applyAlignment="1">
      <alignment horizontal="left" vertical="center" wrapText="1"/>
    </xf>
    <xf numFmtId="0" fontId="19" fillId="7" borderId="11" xfId="0" applyFont="1" applyFill="1" applyBorder="1" applyAlignment="1">
      <alignment horizontal="left" vertical="center" wrapText="1"/>
    </xf>
    <xf numFmtId="0" fontId="19" fillId="7" borderId="7" xfId="0" applyFont="1" applyFill="1" applyBorder="1" applyAlignment="1">
      <alignment horizontal="justify" vertical="center" wrapText="1"/>
    </xf>
    <xf numFmtId="0" fontId="19" fillId="7" borderId="8" xfId="0" applyFont="1" applyFill="1" applyBorder="1" applyAlignment="1">
      <alignment horizontal="justify" vertical="center" wrapText="1"/>
    </xf>
    <xf numFmtId="0" fontId="4" fillId="2" borderId="1" xfId="5" applyFont="1" applyFill="1" applyBorder="1" applyAlignment="1">
      <alignment horizontal="left" vertical="center" wrapText="1"/>
    </xf>
    <xf numFmtId="0" fontId="7" fillId="2" borderId="1" xfId="5" applyFont="1" applyFill="1" applyBorder="1" applyAlignment="1">
      <alignment horizontal="left" vertical="center" wrapText="1"/>
    </xf>
    <xf numFmtId="0" fontId="4" fillId="2" borderId="1" xfId="5" applyFont="1" applyFill="1" applyBorder="1" applyAlignment="1">
      <alignment horizontal="left" vertical="top" wrapText="1"/>
    </xf>
    <xf numFmtId="0" fontId="19" fillId="7" borderId="1" xfId="5" applyFont="1" applyFill="1" applyBorder="1" applyAlignment="1">
      <alignment horizontal="center" vertical="center" wrapText="1"/>
    </xf>
    <xf numFmtId="0" fontId="4" fillId="0" borderId="0" xfId="4" applyFont="1" applyBorder="1" applyAlignment="1" applyProtection="1">
      <alignment vertical="center" wrapText="1"/>
    </xf>
    <xf numFmtId="0" fontId="4" fillId="0" borderId="10" xfId="4" applyFont="1" applyBorder="1" applyAlignment="1" applyProtection="1">
      <alignment vertical="center" wrapText="1"/>
    </xf>
    <xf numFmtId="0" fontId="4" fillId="0" borderId="6" xfId="4" applyFont="1" applyBorder="1" applyAlignment="1" applyProtection="1">
      <alignment vertical="center" wrapText="1"/>
    </xf>
    <xf numFmtId="0" fontId="4" fillId="0" borderId="7" xfId="4" applyFont="1" applyBorder="1" applyAlignment="1" applyProtection="1">
      <alignment vertical="center" wrapText="1"/>
    </xf>
    <xf numFmtId="0" fontId="4" fillId="2" borderId="1" xfId="4" applyFont="1" applyFill="1" applyBorder="1" applyAlignment="1" applyProtection="1">
      <alignment horizontal="center" vertical="center" wrapText="1"/>
      <protection locked="0"/>
    </xf>
    <xf numFmtId="0" fontId="21" fillId="2" borderId="9" xfId="4" applyFont="1" applyFill="1" applyBorder="1" applyAlignment="1" applyProtection="1">
      <alignment horizontal="right"/>
      <protection locked="0"/>
    </xf>
    <xf numFmtId="0" fontId="21" fillId="2" borderId="0" xfId="4" applyFont="1" applyFill="1" applyBorder="1" applyAlignment="1" applyProtection="1">
      <alignment horizontal="right"/>
      <protection locked="0"/>
    </xf>
    <xf numFmtId="0" fontId="14" fillId="7" borderId="18" xfId="4" applyFont="1" applyFill="1" applyBorder="1" applyAlignment="1" applyProtection="1">
      <alignment horizontal="center"/>
      <protection locked="0"/>
    </xf>
    <xf numFmtId="0" fontId="14" fillId="7" borderId="19" xfId="4" applyFont="1" applyFill="1" applyBorder="1" applyAlignment="1" applyProtection="1">
      <alignment horizontal="center"/>
      <protection locked="0"/>
    </xf>
    <xf numFmtId="0" fontId="14" fillId="7" borderId="20" xfId="4" applyFont="1" applyFill="1" applyBorder="1" applyAlignment="1" applyProtection="1">
      <alignment horizontal="center"/>
      <protection locked="0"/>
    </xf>
    <xf numFmtId="0" fontId="24" fillId="2" borderId="2" xfId="4" applyFont="1" applyFill="1" applyBorder="1" applyAlignment="1" applyProtection="1">
      <alignment vertical="top" wrapText="1"/>
      <protection locked="0"/>
    </xf>
    <xf numFmtId="0" fontId="24" fillId="2" borderId="3" xfId="4" applyFont="1" applyFill="1" applyBorder="1" applyAlignment="1" applyProtection="1">
      <alignment vertical="top" wrapText="1"/>
      <protection locked="0"/>
    </xf>
    <xf numFmtId="0" fontId="24" fillId="2" borderId="4" xfId="4" applyFont="1" applyFill="1" applyBorder="1" applyAlignment="1" applyProtection="1">
      <alignment vertical="top" wrapText="1"/>
      <protection locked="0"/>
    </xf>
    <xf numFmtId="0" fontId="22" fillId="2" borderId="9" xfId="4" applyFont="1" applyFill="1" applyBorder="1" applyAlignment="1">
      <alignment vertical="top" wrapText="1"/>
    </xf>
    <xf numFmtId="0" fontId="22" fillId="2" borderId="0" xfId="4" applyFont="1" applyFill="1" applyBorder="1" applyAlignment="1">
      <alignment vertical="top" wrapText="1"/>
    </xf>
    <xf numFmtId="0" fontId="22" fillId="2" borderId="10" xfId="4" applyFont="1" applyFill="1" applyBorder="1" applyAlignment="1">
      <alignment vertical="top" wrapText="1"/>
    </xf>
    <xf numFmtId="9" fontId="32" fillId="8" borderId="1" xfId="4" applyNumberFormat="1" applyFont="1" applyFill="1" applyBorder="1" applyAlignment="1" applyProtection="1">
      <alignment horizontal="center" vertical="center" wrapText="1"/>
      <protection locked="0"/>
    </xf>
    <xf numFmtId="0" fontId="32" fillId="8" borderId="1" xfId="4" applyFont="1" applyFill="1" applyBorder="1" applyAlignment="1" applyProtection="1">
      <alignment horizontal="center" vertical="center" wrapText="1"/>
      <protection locked="0"/>
    </xf>
    <xf numFmtId="0" fontId="4" fillId="2" borderId="9" xfId="4" applyFont="1" applyFill="1" applyBorder="1" applyAlignment="1" applyProtection="1">
      <alignment horizontal="center" vertical="justify"/>
      <protection locked="0"/>
    </xf>
    <xf numFmtId="0" fontId="4" fillId="2" borderId="0" xfId="4" applyFont="1" applyFill="1" applyBorder="1" applyAlignment="1" applyProtection="1">
      <alignment horizontal="center" vertical="justify"/>
      <protection locked="0"/>
    </xf>
    <xf numFmtId="0" fontId="7" fillId="6" borderId="18" xfId="4" applyFont="1" applyFill="1" applyBorder="1" applyAlignment="1" applyProtection="1">
      <alignment horizontal="left" vertical="top" wrapText="1"/>
      <protection locked="0"/>
    </xf>
    <xf numFmtId="0" fontId="7" fillId="6" borderId="19" xfId="4" applyFont="1" applyFill="1" applyBorder="1" applyAlignment="1" applyProtection="1">
      <alignment horizontal="left" vertical="top" wrapText="1"/>
      <protection locked="0"/>
    </xf>
    <xf numFmtId="0" fontId="7" fillId="6" borderId="20" xfId="4" applyFont="1" applyFill="1" applyBorder="1" applyAlignment="1" applyProtection="1">
      <alignment horizontal="left" vertical="top" wrapText="1"/>
      <protection locked="0"/>
    </xf>
    <xf numFmtId="0" fontId="19" fillId="7" borderId="15" xfId="4" applyFont="1" applyFill="1" applyBorder="1" applyAlignment="1">
      <alignment horizontal="left" vertical="center" wrapText="1"/>
    </xf>
    <xf numFmtId="0" fontId="19" fillId="7" borderId="16" xfId="4" applyFont="1" applyFill="1" applyBorder="1" applyAlignment="1">
      <alignment horizontal="left" vertical="center" wrapText="1"/>
    </xf>
    <xf numFmtId="0" fontId="19" fillId="7" borderId="16" xfId="4" applyFont="1" applyFill="1" applyBorder="1" applyAlignment="1" applyProtection="1">
      <alignment horizontal="center" vertical="center"/>
      <protection locked="0"/>
    </xf>
    <xf numFmtId="9" fontId="4" fillId="2" borderId="1" xfId="4" applyNumberFormat="1" applyFont="1" applyFill="1" applyBorder="1" applyAlignment="1" applyProtection="1">
      <alignment horizontal="center" vertical="center" wrapText="1"/>
      <protection locked="0"/>
    </xf>
    <xf numFmtId="0" fontId="7" fillId="0" borderId="0" xfId="4" applyFont="1" applyAlignment="1" applyProtection="1">
      <alignment horizontal="center"/>
      <protection locked="0"/>
    </xf>
    <xf numFmtId="0" fontId="18" fillId="0" borderId="0" xfId="4" applyFont="1" applyAlignment="1" applyProtection="1">
      <alignment horizontal="center"/>
      <protection locked="0"/>
    </xf>
    <xf numFmtId="0" fontId="19" fillId="7" borderId="12" xfId="4" applyFont="1" applyFill="1" applyBorder="1" applyAlignment="1">
      <alignment horizontal="left" vertical="center" wrapText="1"/>
    </xf>
    <xf numFmtId="0" fontId="19" fillId="7" borderId="13" xfId="4" applyFont="1" applyFill="1" applyBorder="1" applyAlignment="1">
      <alignment horizontal="left" vertical="center" wrapText="1"/>
    </xf>
    <xf numFmtId="0" fontId="19" fillId="7" borderId="13" xfId="4" applyFont="1" applyFill="1" applyBorder="1" applyAlignment="1" applyProtection="1">
      <alignment horizontal="center" vertical="center"/>
      <protection locked="0"/>
    </xf>
    <xf numFmtId="0" fontId="13" fillId="0" borderId="3" xfId="4" applyFont="1" applyBorder="1" applyAlignment="1" applyProtection="1">
      <alignment horizontal="center" vertical="center" wrapText="1"/>
      <protection locked="0"/>
    </xf>
    <xf numFmtId="0" fontId="13" fillId="0" borderId="3" xfId="4" applyFont="1" applyBorder="1" applyAlignment="1" applyProtection="1">
      <alignment horizontal="center" vertical="center"/>
      <protection locked="0"/>
    </xf>
    <xf numFmtId="0" fontId="13" fillId="0" borderId="0"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2" borderId="3"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6" xfId="0" applyFont="1" applyFill="1" applyBorder="1" applyAlignment="1">
      <alignment horizontal="center" vertical="center" wrapText="1"/>
    </xf>
  </cellXfs>
  <cellStyles count="15">
    <cellStyle name="Euro" xfId="2"/>
    <cellStyle name="Millares 2" xfId="1"/>
    <cellStyle name="Millares 3" xfId="7"/>
    <cellStyle name="Millares_Prueba formato indicadores con mensaje automático" xfId="6"/>
    <cellStyle name="Moneda" xfId="9" builtinId="4"/>
    <cellStyle name="Moneda 2" xfId="3"/>
    <cellStyle name="Moneda 4" xfId="12"/>
    <cellStyle name="Normal" xfId="0" builtinId="0"/>
    <cellStyle name="Normal 2" xfId="4"/>
    <cellStyle name="Normal 2 10" xfId="10"/>
    <cellStyle name="Normal 2 10 2" xfId="11"/>
    <cellStyle name="Normal 3" xfId="5"/>
    <cellStyle name="Normal 4" xfId="13"/>
    <cellStyle name="Porcentaje" xfId="14" builtinId="5"/>
    <cellStyle name="Porcentual 2" xfId="8"/>
  </cellStyles>
  <dxfs count="13">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7" formatCode="0%">
                  <c:v>1</c:v>
                </c:pt>
              </c:numCache>
            </c:numRef>
          </c:val>
          <c:smooth val="0"/>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7" formatCode="0%">
                  <c:v>0.8</c:v>
                </c:pt>
              </c:numCache>
            </c:numRef>
          </c:val>
          <c:smooth val="0"/>
        </c:ser>
        <c:dLbls>
          <c:showLegendKey val="0"/>
          <c:showVal val="0"/>
          <c:showCatName val="0"/>
          <c:showSerName val="0"/>
          <c:showPercent val="0"/>
          <c:showBubbleSize val="0"/>
        </c:dLbls>
        <c:marker val="1"/>
        <c:smooth val="0"/>
        <c:axId val="980386592"/>
        <c:axId val="989845328"/>
      </c:lineChart>
      <c:catAx>
        <c:axId val="980386592"/>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989845328"/>
        <c:crosses val="autoZero"/>
        <c:auto val="1"/>
        <c:lblAlgn val="ctr"/>
        <c:lblOffset val="100"/>
        <c:tickLblSkip val="1"/>
        <c:tickMarkSkip val="1"/>
        <c:noMultiLvlLbl val="0"/>
      </c:catAx>
      <c:valAx>
        <c:axId val="989845328"/>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980386592"/>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21424101206E-2"/>
          <c:y val="0.22469052518710667"/>
          <c:w val="0.95625000000000004"/>
          <c:h val="0.63089431315733546"/>
        </c:manualLayout>
      </c:layout>
      <c:barChart>
        <c:barDir val="col"/>
        <c:grouping val="clustered"/>
        <c:varyColors val="0"/>
        <c:ser>
          <c:idx val="0"/>
          <c:order val="0"/>
          <c:tx>
            <c:strRef>
              <c:f>'[1]Ficha medición indicador'!$C$22</c:f>
              <c:strCache>
                <c:ptCount val="1"/>
                <c:pt idx="0">
                  <c:v>Medición</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'[1]Ficha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'[1]Ficha medición indicador'!$C$23:$C$34</c:f>
              <c:numCache>
                <c:formatCode>General</c:formatCode>
                <c:ptCount val="12"/>
                <c:pt idx="7">
                  <c:v>1</c:v>
                </c:pt>
              </c:numCache>
            </c:numRef>
          </c:val>
        </c:ser>
        <c:ser>
          <c:idx val="1"/>
          <c:order val="1"/>
          <c:tx>
            <c:strRef>
              <c:f>'[1]Ficha medición indicador'!$D$22</c:f>
              <c:strCache>
                <c:ptCount val="1"/>
                <c:pt idx="0">
                  <c:v>Meta</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'[1]Ficha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'[1]Ficha medición indicador'!$D$23:$D$34</c:f>
              <c:numCache>
                <c:formatCode>General</c:formatCode>
                <c:ptCount val="12"/>
                <c:pt idx="7">
                  <c:v>0.8</c:v>
                </c:pt>
              </c:numCache>
            </c:numRef>
          </c:val>
        </c:ser>
        <c:dLbls>
          <c:showLegendKey val="0"/>
          <c:showVal val="0"/>
          <c:showCatName val="0"/>
          <c:showSerName val="0"/>
          <c:showPercent val="0"/>
          <c:showBubbleSize val="0"/>
        </c:dLbls>
        <c:gapWidth val="150"/>
        <c:axId val="989840976"/>
        <c:axId val="989845872"/>
      </c:barChart>
      <c:catAx>
        <c:axId val="989840976"/>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989845872"/>
        <c:crosses val="autoZero"/>
        <c:auto val="1"/>
        <c:lblAlgn val="ctr"/>
        <c:lblOffset val="100"/>
        <c:noMultiLvlLbl val="0"/>
      </c:catAx>
      <c:valAx>
        <c:axId val="989845872"/>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989840976"/>
        <c:crosses val="autoZero"/>
        <c:crossBetween val="between"/>
      </c:valAx>
    </c:plotArea>
    <c:legend>
      <c:legendPos val="b"/>
      <c:layout>
        <c:manualLayout>
          <c:xMode val="edge"/>
          <c:yMode val="edge"/>
          <c:x val="0.35952229784500728"/>
          <c:y val="0.93009131145343749"/>
          <c:w val="8.565905018857424E-2"/>
          <c:h val="6.990868854656247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twoCellAnchor>
    <xdr:from>
      <xdr:col>1</xdr:col>
      <xdr:colOff>133350</xdr:colOff>
      <xdr:row>47</xdr:row>
      <xdr:rowOff>209550</xdr:rowOff>
    </xdr:from>
    <xdr:to>
      <xdr:col>9</xdr:col>
      <xdr:colOff>1809750</xdr:colOff>
      <xdr:row>55</xdr:row>
      <xdr:rowOff>243416</xdr:rowOff>
    </xdr:to>
    <xdr:graphicFrame macro="">
      <xdr:nvGraphicFramePr>
        <xdr:cNvPr id="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5" name="Imagen 4"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717096"/>
          <a:ext cx="1522391" cy="460189"/>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350044</xdr:colOff>
      <xdr:row>1</xdr:row>
      <xdr:rowOff>52387</xdr:rowOff>
    </xdr:from>
    <xdr:to>
      <xdr:col>2</xdr:col>
      <xdr:colOff>540544</xdr:colOff>
      <xdr:row>3</xdr:row>
      <xdr:rowOff>228599</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075" y="219075"/>
          <a:ext cx="1381125" cy="700087"/>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costa/Desktop/Medici&#243;n%20IndProcesos%20II%20sem%202018/3.%20Proyectos/Infraestructura/I-MGP-11%20V00%20Indicador%20proyectos%20evaluados(01mar2018)%20II%20se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a tecnica de indicador"/>
      <sheetName val="Ficha medición indicador"/>
      <sheetName val="soporte"/>
      <sheetName val="rangos"/>
    </sheetNames>
    <sheetDataSet>
      <sheetData sheetId="0">
        <row r="8">
          <cell r="C8" t="str">
            <v>(Número de Proyectos evaluados  / Número de Proyectos formulados Fontur)*100</v>
          </cell>
        </row>
      </sheetData>
      <sheetData sheetId="1">
        <row r="22">
          <cell r="C22" t="str">
            <v>Medición</v>
          </cell>
          <cell r="D22" t="str">
            <v>Meta</v>
          </cell>
        </row>
        <row r="23">
          <cell r="B23" t="str">
            <v>Enero</v>
          </cell>
          <cell r="C23"/>
          <cell r="D23"/>
        </row>
        <row r="24">
          <cell r="B24" t="str">
            <v>Febrero</v>
          </cell>
          <cell r="C24"/>
          <cell r="D24"/>
        </row>
        <row r="25">
          <cell r="B25" t="str">
            <v>Marzo</v>
          </cell>
          <cell r="C25"/>
          <cell r="D25"/>
        </row>
        <row r="26">
          <cell r="B26" t="str">
            <v>Abril</v>
          </cell>
          <cell r="C26"/>
          <cell r="D26"/>
        </row>
        <row r="27">
          <cell r="B27" t="str">
            <v>Mayo</v>
          </cell>
          <cell r="C27"/>
          <cell r="D27"/>
        </row>
        <row r="28">
          <cell r="B28" t="str">
            <v>Junio</v>
          </cell>
          <cell r="C28"/>
          <cell r="D28"/>
        </row>
        <row r="29">
          <cell r="B29" t="str">
            <v>Julio</v>
          </cell>
          <cell r="C29"/>
          <cell r="D29"/>
        </row>
        <row r="30">
          <cell r="B30" t="str">
            <v>Agosto</v>
          </cell>
          <cell r="C30">
            <v>1</v>
          </cell>
          <cell r="D30">
            <v>0.8</v>
          </cell>
        </row>
        <row r="31">
          <cell r="B31" t="str">
            <v>Septiembre</v>
          </cell>
          <cell r="C31"/>
          <cell r="D31"/>
        </row>
        <row r="32">
          <cell r="B32" t="str">
            <v>Octubre</v>
          </cell>
          <cell r="C32"/>
          <cell r="D32"/>
        </row>
        <row r="33">
          <cell r="B33" t="str">
            <v>Noviembre</v>
          </cell>
          <cell r="C33"/>
          <cell r="D33"/>
        </row>
        <row r="34">
          <cell r="B34" t="str">
            <v>Diciembre</v>
          </cell>
          <cell r="C34"/>
          <cell r="D34"/>
        </row>
      </sheetData>
      <sheetData sheetId="2"/>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0" zoomScaleNormal="80" workbookViewId="0">
      <selection activeCell="F5" sqref="F5"/>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25" t="s">
        <v>79</v>
      </c>
      <c r="D2" s="126"/>
      <c r="E2" s="14"/>
    </row>
    <row r="3" spans="2:5" s="4" customFormat="1" ht="23.25" customHeight="1" x14ac:dyDescent="0.2">
      <c r="B3" s="5"/>
      <c r="C3" s="127"/>
      <c r="D3" s="127"/>
      <c r="E3" s="1"/>
    </row>
    <row r="4" spans="2:5" s="6" customFormat="1" ht="23.25" customHeight="1" x14ac:dyDescent="0.2">
      <c r="B4" s="7"/>
      <c r="C4" s="128"/>
      <c r="D4" s="128"/>
      <c r="E4" s="15"/>
    </row>
    <row r="5" spans="2:5" s="8" customFormat="1" ht="70.5" customHeight="1" x14ac:dyDescent="0.2">
      <c r="B5" s="130" t="s">
        <v>65</v>
      </c>
      <c r="C5" s="131"/>
      <c r="D5" s="132" t="s">
        <v>66</v>
      </c>
      <c r="E5" s="133"/>
    </row>
    <row r="6" spans="2:5" s="9" customFormat="1" x14ac:dyDescent="0.2">
      <c r="B6" s="10" t="s">
        <v>0</v>
      </c>
      <c r="C6" s="134" t="s">
        <v>72</v>
      </c>
      <c r="D6" s="135"/>
      <c r="E6" s="135"/>
    </row>
    <row r="7" spans="2:5" s="9" customFormat="1" ht="23.25" customHeight="1" x14ac:dyDescent="0.2">
      <c r="B7" s="10" t="s">
        <v>1</v>
      </c>
      <c r="C7" s="136" t="s">
        <v>73</v>
      </c>
      <c r="D7" s="136"/>
      <c r="E7" s="136"/>
    </row>
    <row r="8" spans="2:5" s="9" customFormat="1" ht="23.25" customHeight="1" x14ac:dyDescent="0.2">
      <c r="B8" s="10" t="s">
        <v>50</v>
      </c>
      <c r="C8" s="11" t="s">
        <v>74</v>
      </c>
      <c r="D8" s="10" t="s">
        <v>2</v>
      </c>
      <c r="E8" s="11" t="s">
        <v>51</v>
      </c>
    </row>
    <row r="9" spans="2:5" s="9" customFormat="1" x14ac:dyDescent="0.2">
      <c r="B9" s="10" t="s">
        <v>46</v>
      </c>
      <c r="C9" s="12" t="s">
        <v>75</v>
      </c>
      <c r="D9" s="10" t="s">
        <v>3</v>
      </c>
      <c r="E9" s="11" t="s">
        <v>64</v>
      </c>
    </row>
    <row r="10" spans="2:5" s="9" customFormat="1" ht="23.25" customHeight="1" x14ac:dyDescent="0.2">
      <c r="B10" s="10" t="s">
        <v>47</v>
      </c>
      <c r="C10" s="11" t="s">
        <v>71</v>
      </c>
      <c r="D10" s="10" t="s">
        <v>4</v>
      </c>
      <c r="E10" s="11" t="s">
        <v>52</v>
      </c>
    </row>
    <row r="11" spans="2:5" s="9" customFormat="1" ht="25.5" x14ac:dyDescent="0.2">
      <c r="B11" s="10" t="s">
        <v>5</v>
      </c>
      <c r="C11" s="13">
        <v>0.8</v>
      </c>
      <c r="D11" s="10" t="s">
        <v>6</v>
      </c>
      <c r="E11" s="11" t="s">
        <v>53</v>
      </c>
    </row>
    <row r="12" spans="2:5" s="9" customFormat="1" ht="38.25" x14ac:dyDescent="0.2">
      <c r="B12" s="10" t="s">
        <v>48</v>
      </c>
      <c r="C12" s="11" t="s">
        <v>59</v>
      </c>
      <c r="D12" s="10" t="s">
        <v>44</v>
      </c>
      <c r="E12" s="11" t="s">
        <v>54</v>
      </c>
    </row>
    <row r="13" spans="2:5" s="9" customFormat="1" ht="21" customHeight="1" x14ac:dyDescent="0.2">
      <c r="B13" s="137" t="s">
        <v>7</v>
      </c>
      <c r="C13" s="137"/>
      <c r="D13" s="137"/>
      <c r="E13" s="137"/>
    </row>
    <row r="14" spans="2:5" s="9" customFormat="1" x14ac:dyDescent="0.2">
      <c r="B14" s="10" t="s">
        <v>45</v>
      </c>
      <c r="C14" s="134" t="s">
        <v>58</v>
      </c>
      <c r="D14" s="134"/>
      <c r="E14" s="134"/>
    </row>
    <row r="15" spans="2:5" s="9" customFormat="1" ht="25.5" x14ac:dyDescent="0.2">
      <c r="B15" s="10" t="s">
        <v>49</v>
      </c>
      <c r="C15" s="134" t="s">
        <v>67</v>
      </c>
      <c r="D15" s="134"/>
      <c r="E15" s="134"/>
    </row>
    <row r="16" spans="2:5" s="9" customFormat="1" x14ac:dyDescent="0.2">
      <c r="B16" s="10" t="s">
        <v>8</v>
      </c>
      <c r="C16" s="129" t="s">
        <v>76</v>
      </c>
      <c r="D16" s="129"/>
      <c r="E16" s="129"/>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I-MGP-11&amp;C&amp;"Futura Std Book,Normal"&amp;8Versión 00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opLeftCell="B7" zoomScale="80" zoomScaleNormal="80" zoomScaleSheetLayoutView="50" zoomScalePageLayoutView="75" workbookViewId="0">
      <selection activeCell="C30" sqref="C30"/>
    </sheetView>
  </sheetViews>
  <sheetFormatPr baseColWidth="10" defaultRowHeight="12.75" x14ac:dyDescent="0.2"/>
  <cols>
    <col min="1" max="1" width="11.42578125" style="16"/>
    <col min="2" max="2" width="30.85546875" style="16" customWidth="1"/>
    <col min="3" max="3" width="20.7109375" style="16" customWidth="1"/>
    <col min="4" max="4" width="24.42578125" style="16" customWidth="1"/>
    <col min="5" max="5" width="20.710937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1.42578125" style="17"/>
    <col min="12" max="12" width="30.85546875" style="17" hidden="1" customWidth="1"/>
    <col min="13" max="13" width="0" style="16" hidden="1" customWidth="1"/>
    <col min="14" max="16384" width="11.42578125" style="16"/>
  </cols>
  <sheetData>
    <row r="2" spans="2:13" s="18" customFormat="1" x14ac:dyDescent="0.2">
      <c r="B2" s="165"/>
      <c r="C2" s="165"/>
      <c r="D2" s="165"/>
      <c r="E2" s="165"/>
      <c r="F2" s="165"/>
      <c r="G2" s="165"/>
      <c r="H2" s="165"/>
      <c r="I2" s="165"/>
      <c r="J2" s="165"/>
      <c r="K2" s="19"/>
      <c r="L2" s="18" t="s">
        <v>43</v>
      </c>
      <c r="M2" s="19"/>
    </row>
    <row r="3" spans="2:13" s="18" customFormat="1" x14ac:dyDescent="0.2">
      <c r="B3" s="166"/>
      <c r="C3" s="166"/>
      <c r="D3" s="166"/>
      <c r="E3" s="166"/>
      <c r="F3" s="166"/>
      <c r="G3" s="166"/>
      <c r="H3" s="166"/>
      <c r="I3" s="166"/>
      <c r="J3" s="166"/>
      <c r="K3" s="19"/>
      <c r="L3" s="19" t="s">
        <v>42</v>
      </c>
      <c r="M3" s="19"/>
    </row>
    <row r="4" spans="2:13" s="18" customFormat="1" ht="23.25" customHeight="1" x14ac:dyDescent="0.2">
      <c r="B4" s="20"/>
      <c r="C4" s="21"/>
      <c r="D4" s="170" t="s">
        <v>79</v>
      </c>
      <c r="E4" s="171"/>
      <c r="F4" s="171"/>
      <c r="G4" s="171"/>
      <c r="H4" s="171"/>
      <c r="I4" s="171"/>
      <c r="J4" s="45"/>
      <c r="K4" s="19"/>
      <c r="L4" s="19" t="s">
        <v>41</v>
      </c>
      <c r="M4" s="19"/>
    </row>
    <row r="5" spans="2:13" s="18" customFormat="1" ht="23.25" customHeight="1" x14ac:dyDescent="0.2">
      <c r="B5" s="22"/>
      <c r="C5" s="23"/>
      <c r="D5" s="172"/>
      <c r="E5" s="172"/>
      <c r="F5" s="172"/>
      <c r="G5" s="172"/>
      <c r="H5" s="172"/>
      <c r="I5" s="172"/>
      <c r="J5" s="47"/>
      <c r="K5" s="19"/>
      <c r="L5" s="19" t="s">
        <v>40</v>
      </c>
      <c r="M5" s="19"/>
    </row>
    <row r="6" spans="2:13" s="31" customFormat="1" ht="23.25" customHeight="1" x14ac:dyDescent="0.2">
      <c r="B6" s="41"/>
      <c r="C6" s="42"/>
      <c r="D6" s="173"/>
      <c r="E6" s="173"/>
      <c r="F6" s="173"/>
      <c r="G6" s="173"/>
      <c r="H6" s="173"/>
      <c r="I6" s="173"/>
      <c r="J6" s="46"/>
      <c r="K6" s="30"/>
      <c r="L6" s="30" t="s">
        <v>32</v>
      </c>
    </row>
    <row r="7" spans="2:13" s="43" customFormat="1" ht="20.25" customHeight="1" x14ac:dyDescent="0.2">
      <c r="B7" s="167" t="s">
        <v>68</v>
      </c>
      <c r="C7" s="168"/>
      <c r="D7" s="168"/>
      <c r="E7" s="56"/>
      <c r="F7" s="169" t="s">
        <v>9</v>
      </c>
      <c r="G7" s="169"/>
      <c r="H7" s="169"/>
      <c r="I7" s="57" t="s">
        <v>10</v>
      </c>
      <c r="J7" s="58" t="s">
        <v>149</v>
      </c>
      <c r="K7" s="44"/>
      <c r="L7" s="27" t="s">
        <v>39</v>
      </c>
    </row>
    <row r="8" spans="2:13" s="25" customFormat="1" ht="28.5" customHeight="1" x14ac:dyDescent="0.2">
      <c r="B8" s="161" t="s">
        <v>11</v>
      </c>
      <c r="C8" s="162"/>
      <c r="D8" s="162"/>
      <c r="E8" s="59"/>
      <c r="F8" s="163" t="s">
        <v>12</v>
      </c>
      <c r="G8" s="163"/>
      <c r="H8" s="59" t="s">
        <v>13</v>
      </c>
      <c r="I8" s="59" t="s">
        <v>57</v>
      </c>
      <c r="J8" s="60" t="s">
        <v>14</v>
      </c>
      <c r="K8" s="26"/>
      <c r="L8" s="26"/>
    </row>
    <row r="9" spans="2:13" s="25" customFormat="1" ht="20.100000000000001" customHeight="1" x14ac:dyDescent="0.2">
      <c r="B9" s="142" t="s">
        <v>77</v>
      </c>
      <c r="C9" s="142"/>
      <c r="D9" s="142"/>
      <c r="E9" s="54"/>
      <c r="F9" s="142" t="str">
        <f>+'[1]Ficha tecnica de indicador'!C8</f>
        <v>(Número de Proyectos evaluados  / Número de Proyectos formulados Fontur)*100</v>
      </c>
      <c r="G9" s="142"/>
      <c r="H9" s="164">
        <v>0.8</v>
      </c>
      <c r="I9" s="154">
        <v>1</v>
      </c>
      <c r="J9" s="142" t="s">
        <v>71</v>
      </c>
      <c r="K9" s="26"/>
      <c r="L9" s="27"/>
    </row>
    <row r="10" spans="2:13" s="28" customFormat="1" ht="36.75" customHeight="1" x14ac:dyDescent="0.2">
      <c r="B10" s="142"/>
      <c r="C10" s="142"/>
      <c r="D10" s="142"/>
      <c r="E10" s="55"/>
      <c r="F10" s="142"/>
      <c r="G10" s="142"/>
      <c r="H10" s="164"/>
      <c r="I10" s="155"/>
      <c r="J10" s="142"/>
      <c r="K10" s="29"/>
      <c r="L10" s="30"/>
      <c r="M10" s="30"/>
    </row>
    <row r="11" spans="2:13" s="28" customFormat="1" x14ac:dyDescent="0.2">
      <c r="B11" s="66"/>
      <c r="C11" s="67"/>
      <c r="D11" s="67"/>
      <c r="E11" s="67"/>
      <c r="F11" s="67"/>
      <c r="G11" s="67"/>
      <c r="H11" s="67"/>
      <c r="I11" s="67"/>
      <c r="J11" s="68"/>
      <c r="K11" s="29"/>
      <c r="L11" s="31"/>
      <c r="M11" s="30"/>
    </row>
    <row r="12" spans="2:13" s="28" customFormat="1" hidden="1" x14ac:dyDescent="0.2">
      <c r="B12" s="69"/>
      <c r="C12" s="32"/>
      <c r="D12" s="32"/>
      <c r="E12" s="32"/>
      <c r="F12" s="32"/>
      <c r="G12" s="32"/>
      <c r="H12" s="32"/>
      <c r="I12" s="32"/>
      <c r="J12" s="70"/>
      <c r="K12" s="29"/>
      <c r="L12" s="31"/>
      <c r="M12" s="30"/>
    </row>
    <row r="13" spans="2:13" s="28" customFormat="1" ht="23.25" hidden="1" customHeight="1" x14ac:dyDescent="0.2">
      <c r="B13" s="69"/>
      <c r="C13" s="32"/>
      <c r="D13" s="32"/>
      <c r="E13" s="32"/>
      <c r="F13" s="32"/>
      <c r="G13" s="32"/>
      <c r="H13" s="32"/>
      <c r="I13" s="32"/>
      <c r="J13" s="70"/>
      <c r="K13" s="29"/>
      <c r="L13" s="31"/>
      <c r="M13" s="30"/>
    </row>
    <row r="14" spans="2:13" s="28" customFormat="1" ht="23.25" hidden="1" customHeight="1" x14ac:dyDescent="0.2">
      <c r="B14" s="69"/>
      <c r="C14" s="32"/>
      <c r="D14" s="32"/>
      <c r="E14" s="32"/>
      <c r="F14" s="32"/>
      <c r="G14" s="32"/>
      <c r="H14" s="32"/>
      <c r="I14" s="32"/>
      <c r="J14" s="70"/>
      <c r="K14" s="29"/>
      <c r="L14" s="31"/>
      <c r="M14" s="30"/>
    </row>
    <row r="15" spans="2:13" s="28" customFormat="1" ht="23.25" hidden="1" customHeight="1" x14ac:dyDescent="0.2">
      <c r="B15" s="69"/>
      <c r="C15" s="32"/>
      <c r="D15" s="32"/>
      <c r="E15" s="32"/>
      <c r="F15" s="32"/>
      <c r="G15" s="32"/>
      <c r="H15" s="32"/>
      <c r="I15" s="32"/>
      <c r="J15" s="70"/>
      <c r="K15" s="29"/>
      <c r="L15" s="31"/>
      <c r="M15" s="30"/>
    </row>
    <row r="16" spans="2:13" s="28" customFormat="1" hidden="1" x14ac:dyDescent="0.2">
      <c r="B16" s="69"/>
      <c r="C16" s="32"/>
      <c r="D16" s="32"/>
      <c r="E16" s="32"/>
      <c r="F16" s="32"/>
      <c r="G16" s="32"/>
      <c r="H16" s="32"/>
      <c r="I16" s="32"/>
      <c r="J16" s="70"/>
      <c r="K16" s="29"/>
      <c r="L16" s="31"/>
      <c r="M16" s="30"/>
    </row>
    <row r="17" spans="2:13" s="28" customFormat="1" hidden="1" x14ac:dyDescent="0.2">
      <c r="B17" s="69"/>
      <c r="C17" s="32"/>
      <c r="D17" s="32"/>
      <c r="E17" s="32"/>
      <c r="F17" s="32"/>
      <c r="G17" s="32"/>
      <c r="H17" s="32"/>
      <c r="I17" s="32"/>
      <c r="J17" s="70"/>
      <c r="K17" s="29"/>
      <c r="L17" s="31"/>
      <c r="M17" s="30"/>
    </row>
    <row r="18" spans="2:13" s="28" customFormat="1" hidden="1" x14ac:dyDescent="0.2">
      <c r="B18" s="69"/>
      <c r="C18" s="32"/>
      <c r="D18" s="32"/>
      <c r="E18" s="32"/>
      <c r="F18" s="32"/>
      <c r="G18" s="32"/>
      <c r="H18" s="32"/>
      <c r="I18" s="32"/>
      <c r="J18" s="70"/>
      <c r="K18" s="29"/>
      <c r="L18" s="31"/>
      <c r="M18" s="30"/>
    </row>
    <row r="19" spans="2:13" s="28" customFormat="1" hidden="1" x14ac:dyDescent="0.2">
      <c r="B19" s="69"/>
      <c r="C19" s="32"/>
      <c r="D19" s="32"/>
      <c r="E19" s="32"/>
      <c r="F19" s="32"/>
      <c r="G19" s="32"/>
      <c r="H19" s="32"/>
      <c r="I19" s="32"/>
      <c r="J19" s="70"/>
      <c r="K19" s="29"/>
      <c r="L19" s="29"/>
    </row>
    <row r="20" spans="2:13" s="28" customFormat="1" x14ac:dyDescent="0.2">
      <c r="B20" s="143" t="s">
        <v>55</v>
      </c>
      <c r="C20" s="144"/>
      <c r="D20" s="32" t="s">
        <v>56</v>
      </c>
      <c r="E20" s="32"/>
      <c r="F20" s="33" t="s">
        <v>15</v>
      </c>
      <c r="G20" s="32"/>
      <c r="H20" s="32"/>
      <c r="I20" s="32"/>
      <c r="J20" s="70"/>
      <c r="K20" s="29"/>
      <c r="L20" s="29"/>
    </row>
    <row r="21" spans="2:13" s="28" customFormat="1" x14ac:dyDescent="0.2">
      <c r="B21" s="69"/>
      <c r="C21" s="32"/>
      <c r="D21" s="32"/>
      <c r="E21" s="32"/>
      <c r="F21" s="32"/>
      <c r="G21" s="32"/>
      <c r="H21" s="32"/>
      <c r="I21" s="32"/>
      <c r="J21" s="70"/>
      <c r="K21" s="29"/>
      <c r="L21" s="29"/>
    </row>
    <row r="22" spans="2:13" s="28" customFormat="1" x14ac:dyDescent="0.2">
      <c r="B22" s="53" t="s">
        <v>16</v>
      </c>
      <c r="C22" s="53" t="s">
        <v>17</v>
      </c>
      <c r="D22" s="53" t="s">
        <v>13</v>
      </c>
      <c r="E22" s="34"/>
      <c r="F22" s="34"/>
      <c r="G22" s="34"/>
      <c r="H22" s="32"/>
      <c r="I22" s="32"/>
      <c r="J22" s="70"/>
      <c r="K22" s="29"/>
      <c r="L22" s="29"/>
    </row>
    <row r="23" spans="2:13" s="28" customFormat="1" x14ac:dyDescent="0.2">
      <c r="B23" s="49" t="s">
        <v>18</v>
      </c>
      <c r="C23" s="50"/>
      <c r="D23" s="51"/>
      <c r="E23" s="48" t="e">
        <f>+C23/D23</f>
        <v>#DIV/0!</v>
      </c>
      <c r="F23" s="39"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35"/>
      <c r="H23" s="35"/>
      <c r="I23" s="36"/>
      <c r="J23" s="72"/>
      <c r="K23" s="29"/>
      <c r="L23" s="37" t="e">
        <f>+C23/D23</f>
        <v>#DIV/0!</v>
      </c>
    </row>
    <row r="24" spans="2:13" s="28" customFormat="1" x14ac:dyDescent="0.2">
      <c r="B24" s="49" t="s">
        <v>19</v>
      </c>
      <c r="C24" s="51"/>
      <c r="D24" s="51"/>
      <c r="E24" s="38" t="e">
        <f>+C24/D24</f>
        <v>#DIV/0!</v>
      </c>
      <c r="F24" s="39" t="str">
        <f t="shared" ref="F24:F34" si="0">+IF(D24=0,$L$7,IF(E24=0,$L$6,IF($D$20="mayor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36"/>
      <c r="H24" s="36"/>
      <c r="I24" s="36"/>
      <c r="J24" s="72"/>
      <c r="K24" s="29"/>
      <c r="L24" s="37" t="e">
        <f t="shared" ref="L24:L34" si="1">+C24/D24</f>
        <v>#DIV/0!</v>
      </c>
    </row>
    <row r="25" spans="2:13" s="28" customFormat="1" x14ac:dyDescent="0.2">
      <c r="B25" s="49" t="s">
        <v>20</v>
      </c>
      <c r="C25" s="51"/>
      <c r="D25" s="51"/>
      <c r="E25" s="38" t="e">
        <f t="shared" ref="E25:E34" si="2">+C25/D25</f>
        <v>#DIV/0!</v>
      </c>
      <c r="F25" s="39" t="str">
        <f t="shared" si="0"/>
        <v>La meta es 0, especifique en el ANALISIS DE DATOS el resultado de la medición con respecto a la meta programada</v>
      </c>
      <c r="G25" s="36"/>
      <c r="H25" s="36"/>
      <c r="I25" s="36"/>
      <c r="J25" s="72"/>
      <c r="K25" s="29"/>
      <c r="L25" s="37" t="e">
        <f t="shared" si="1"/>
        <v>#DIV/0!</v>
      </c>
    </row>
    <row r="26" spans="2:13" s="28" customFormat="1" x14ac:dyDescent="0.2">
      <c r="B26" s="49" t="s">
        <v>21</v>
      </c>
      <c r="C26" s="51"/>
      <c r="D26" s="51"/>
      <c r="E26" s="38" t="e">
        <f>+#REF!/D26</f>
        <v>#REF!</v>
      </c>
      <c r="F26" s="39" t="str">
        <f t="shared" si="0"/>
        <v>La meta es 0, especifique en el ANALISIS DE DATOS el resultado de la medición con respecto a la meta programada</v>
      </c>
      <c r="G26" s="36"/>
      <c r="H26" s="36"/>
      <c r="I26" s="36"/>
      <c r="J26" s="72"/>
      <c r="K26" s="29"/>
      <c r="L26" s="37" t="e">
        <f>+#REF!/D26</f>
        <v>#REF!</v>
      </c>
    </row>
    <row r="27" spans="2:13" s="28" customFormat="1" x14ac:dyDescent="0.2">
      <c r="B27" s="49" t="s">
        <v>22</v>
      </c>
      <c r="C27" s="51"/>
      <c r="D27" s="76"/>
      <c r="E27" s="38" t="e">
        <f>+C27/C26</f>
        <v>#DIV/0!</v>
      </c>
      <c r="F27" s="39" t="str">
        <f>+IF(C26=0,$L$7,IF(E27=0,$L$6,IF($D$20="mayor que la meta",(IF(E27&lt;1,$L$5,(IF(AND(E27&gt;=1,E27&lt;1.03),$L$4,(IF(AND(E27&gt;=1.03,E27&lt;1.07),$L$3,$L$2)))))),IF($D$20="menor que la meta",(IF(E27&lt;=0.93,$L$2,(IF(AND(E27&gt;0.93,E27&lt;=0.97),$L$3,(IF(AND(E27&gt;0.97,E27&lt;=1),$L$4,$L$5))))))))))</f>
        <v>La meta es 0, especifique en el ANALISIS DE DATOS el resultado de la medición con respecto a la meta programada</v>
      </c>
      <c r="G27" s="36"/>
      <c r="H27" s="36"/>
      <c r="I27" s="36"/>
      <c r="J27" s="72"/>
      <c r="K27" s="29"/>
      <c r="L27" s="37" t="e">
        <f>+C27/C26</f>
        <v>#DIV/0!</v>
      </c>
    </row>
    <row r="28" spans="2:13" s="28" customFormat="1" x14ac:dyDescent="0.2">
      <c r="B28" s="49" t="s">
        <v>23</v>
      </c>
      <c r="C28" s="52"/>
      <c r="D28" s="51"/>
      <c r="E28" s="38" t="e">
        <f t="shared" si="2"/>
        <v>#DIV/0!</v>
      </c>
      <c r="F28" s="39" t="str">
        <f t="shared" si="0"/>
        <v>La meta es 0, especifique en el ANALISIS DE DATOS el resultado de la medición con respecto a la meta programada</v>
      </c>
      <c r="G28" s="36"/>
      <c r="H28" s="36"/>
      <c r="I28" s="36"/>
      <c r="J28" s="72"/>
      <c r="K28" s="29"/>
      <c r="L28" s="37" t="e">
        <f t="shared" si="1"/>
        <v>#DIV/0!</v>
      </c>
    </row>
    <row r="29" spans="2:13" s="28" customFormat="1" x14ac:dyDescent="0.2">
      <c r="B29" s="49" t="s">
        <v>24</v>
      </c>
      <c r="C29" s="85"/>
      <c r="D29" s="84"/>
      <c r="E29" s="38" t="e">
        <f t="shared" si="2"/>
        <v>#DIV/0!</v>
      </c>
      <c r="F29" s="39" t="str">
        <f t="shared" si="0"/>
        <v>La meta es 0, especifique en el ANALISIS DE DATOS el resultado de la medición con respecto a la meta programada</v>
      </c>
      <c r="G29" s="36"/>
      <c r="H29" s="36"/>
      <c r="I29" s="36"/>
      <c r="J29" s="72"/>
      <c r="K29" s="29"/>
      <c r="L29" s="37" t="e">
        <f t="shared" si="1"/>
        <v>#DIV/0!</v>
      </c>
    </row>
    <row r="30" spans="2:13" s="28" customFormat="1" x14ac:dyDescent="0.2">
      <c r="B30" s="49" t="s">
        <v>25</v>
      </c>
      <c r="C30" s="123">
        <f>(6/6)</f>
        <v>1</v>
      </c>
      <c r="D30" s="84">
        <v>0.8</v>
      </c>
      <c r="E30" s="38">
        <f t="shared" si="2"/>
        <v>1.25</v>
      </c>
      <c r="F30" s="39" t="str">
        <f t="shared" si="0"/>
        <v>Se cumplió con la meta esperada para el periodo.</v>
      </c>
      <c r="G30" s="36"/>
      <c r="H30" s="36"/>
      <c r="I30" s="36"/>
      <c r="J30" s="72"/>
      <c r="K30" s="29"/>
      <c r="L30" s="37">
        <f t="shared" si="1"/>
        <v>1.25</v>
      </c>
    </row>
    <row r="31" spans="2:13" s="28" customFormat="1" x14ac:dyDescent="0.2">
      <c r="B31" s="49" t="s">
        <v>26</v>
      </c>
      <c r="C31" s="123"/>
      <c r="D31" s="84"/>
      <c r="E31" s="38" t="e">
        <f t="shared" si="2"/>
        <v>#DIV/0!</v>
      </c>
      <c r="F31" s="39" t="str">
        <f t="shared" si="0"/>
        <v>La meta es 0, especifique en el ANALISIS DE DATOS el resultado de la medición con respecto a la meta programada</v>
      </c>
      <c r="G31" s="36"/>
      <c r="H31" s="36"/>
      <c r="I31" s="36"/>
      <c r="J31" s="72"/>
      <c r="K31" s="29"/>
      <c r="L31" s="37" t="e">
        <f t="shared" si="1"/>
        <v>#DIV/0!</v>
      </c>
    </row>
    <row r="32" spans="2:13" s="28" customFormat="1" x14ac:dyDescent="0.2">
      <c r="B32" s="49" t="s">
        <v>27</v>
      </c>
      <c r="C32" s="123"/>
      <c r="D32" s="84"/>
      <c r="E32" s="38" t="e">
        <f t="shared" si="2"/>
        <v>#DIV/0!</v>
      </c>
      <c r="F32" s="39" t="str">
        <f t="shared" si="0"/>
        <v>La meta es 0, especifique en el ANALISIS DE DATOS el resultado de la medición con respecto a la meta programada</v>
      </c>
      <c r="G32" s="36"/>
      <c r="H32" s="36"/>
      <c r="I32" s="36"/>
      <c r="J32" s="72"/>
      <c r="K32" s="29"/>
      <c r="L32" s="37" t="e">
        <f t="shared" si="1"/>
        <v>#DIV/0!</v>
      </c>
    </row>
    <row r="33" spans="2:12" s="28" customFormat="1" x14ac:dyDescent="0.2">
      <c r="B33" s="49" t="s">
        <v>28</v>
      </c>
      <c r="C33" s="123"/>
      <c r="D33" s="84"/>
      <c r="E33" s="38" t="e">
        <f t="shared" si="2"/>
        <v>#DIV/0!</v>
      </c>
      <c r="F33" s="39" t="str">
        <f t="shared" si="0"/>
        <v>La meta es 0, especifique en el ANALISIS DE DATOS el resultado de la medición con respecto a la meta programada</v>
      </c>
      <c r="G33" s="36"/>
      <c r="H33" s="36"/>
      <c r="I33" s="36"/>
      <c r="J33" s="72"/>
      <c r="K33" s="29"/>
      <c r="L33" s="37" t="e">
        <f t="shared" si="1"/>
        <v>#DIV/0!</v>
      </c>
    </row>
    <row r="34" spans="2:12" s="28" customFormat="1" x14ac:dyDescent="0.2">
      <c r="B34" s="49" t="s">
        <v>29</v>
      </c>
      <c r="C34" s="85"/>
      <c r="D34" s="84"/>
      <c r="E34" s="38" t="e">
        <f t="shared" si="2"/>
        <v>#DIV/0!</v>
      </c>
      <c r="F34" s="39" t="str">
        <f t="shared" si="0"/>
        <v>La meta es 0, especifique en el ANALISIS DE DATOS el resultado de la medición con respecto a la meta programada</v>
      </c>
      <c r="G34" s="36"/>
      <c r="H34" s="36"/>
      <c r="I34" s="36"/>
      <c r="J34" s="72"/>
      <c r="K34" s="29"/>
      <c r="L34" s="37" t="e">
        <f t="shared" si="1"/>
        <v>#DIV/0!</v>
      </c>
    </row>
    <row r="35" spans="2:12" s="28" customFormat="1" x14ac:dyDescent="0.2">
      <c r="B35" s="156"/>
      <c r="C35" s="157"/>
      <c r="D35" s="157"/>
      <c r="E35" s="38"/>
      <c r="F35" s="39"/>
      <c r="G35" s="36"/>
      <c r="H35" s="36"/>
      <c r="I35" s="36"/>
      <c r="J35" s="72"/>
      <c r="K35" s="29"/>
      <c r="L35" s="37"/>
    </row>
    <row r="36" spans="2:12" s="28" customFormat="1" hidden="1" x14ac:dyDescent="0.2">
      <c r="B36" s="71"/>
      <c r="C36" s="40"/>
      <c r="D36" s="40"/>
      <c r="E36" s="38"/>
      <c r="F36" s="39"/>
      <c r="G36" s="36"/>
      <c r="H36" s="36"/>
      <c r="I36" s="36"/>
      <c r="J36" s="72"/>
      <c r="K36" s="29"/>
      <c r="L36" s="37"/>
    </row>
    <row r="37" spans="2:12" s="28" customFormat="1" hidden="1" x14ac:dyDescent="0.2">
      <c r="B37" s="71"/>
      <c r="C37" s="40"/>
      <c r="D37" s="40"/>
      <c r="E37" s="38"/>
      <c r="F37" s="39"/>
      <c r="G37" s="36"/>
      <c r="H37" s="36"/>
      <c r="I37" s="36"/>
      <c r="J37" s="72"/>
      <c r="K37" s="29"/>
      <c r="L37" s="37"/>
    </row>
    <row r="38" spans="2:12" s="28" customFormat="1" hidden="1" x14ac:dyDescent="0.2">
      <c r="B38" s="71"/>
      <c r="C38" s="40"/>
      <c r="D38" s="40"/>
      <c r="E38" s="38"/>
      <c r="F38" s="39"/>
      <c r="G38" s="36"/>
      <c r="H38" s="36"/>
      <c r="I38" s="36"/>
      <c r="J38" s="72"/>
      <c r="K38" s="29"/>
      <c r="L38" s="37"/>
    </row>
    <row r="39" spans="2:12" s="28" customFormat="1" hidden="1" x14ac:dyDescent="0.2">
      <c r="B39" s="71"/>
      <c r="C39" s="40"/>
      <c r="D39" s="40"/>
      <c r="E39" s="38"/>
      <c r="F39" s="39"/>
      <c r="G39" s="36"/>
      <c r="H39" s="36"/>
      <c r="I39" s="36"/>
      <c r="J39" s="72"/>
      <c r="K39" s="29"/>
      <c r="L39" s="37"/>
    </row>
    <row r="40" spans="2:12" s="28" customFormat="1" hidden="1" x14ac:dyDescent="0.2">
      <c r="B40" s="71"/>
      <c r="C40" s="40"/>
      <c r="D40" s="40"/>
      <c r="E40" s="38"/>
      <c r="F40" s="39"/>
      <c r="G40" s="36"/>
      <c r="H40" s="36"/>
      <c r="I40" s="36"/>
      <c r="J40" s="72"/>
      <c r="K40" s="29"/>
      <c r="L40" s="37"/>
    </row>
    <row r="41" spans="2:12" s="28" customFormat="1" hidden="1" x14ac:dyDescent="0.2">
      <c r="B41" s="71"/>
      <c r="C41" s="40"/>
      <c r="D41" s="40"/>
      <c r="E41" s="38"/>
      <c r="F41" s="39"/>
      <c r="G41" s="36"/>
      <c r="H41" s="36"/>
      <c r="I41" s="36"/>
      <c r="J41" s="72"/>
      <c r="K41" s="29"/>
      <c r="L41" s="37"/>
    </row>
    <row r="42" spans="2:12" s="28" customFormat="1" hidden="1" x14ac:dyDescent="0.2">
      <c r="B42" s="71"/>
      <c r="C42" s="40"/>
      <c r="D42" s="40"/>
      <c r="E42" s="38"/>
      <c r="F42" s="39"/>
      <c r="G42" s="36"/>
      <c r="H42" s="36"/>
      <c r="I42" s="36"/>
      <c r="J42" s="72"/>
      <c r="K42" s="29"/>
      <c r="L42" s="37"/>
    </row>
    <row r="43" spans="2:12" s="28" customFormat="1" hidden="1" x14ac:dyDescent="0.2">
      <c r="B43" s="71"/>
      <c r="C43" s="40"/>
      <c r="D43" s="40"/>
      <c r="E43" s="38"/>
      <c r="F43" s="39"/>
      <c r="G43" s="36"/>
      <c r="H43" s="36"/>
      <c r="I43" s="36"/>
      <c r="J43" s="72"/>
      <c r="K43" s="29"/>
      <c r="L43" s="37"/>
    </row>
    <row r="44" spans="2:12" s="28" customFormat="1" ht="26.25" hidden="1" customHeight="1" x14ac:dyDescent="0.2">
      <c r="B44" s="116"/>
      <c r="C44" s="32"/>
      <c r="D44" s="32"/>
      <c r="E44" s="32"/>
      <c r="F44" s="32"/>
      <c r="G44" s="32"/>
      <c r="H44" s="32"/>
      <c r="I44" s="32"/>
      <c r="J44" s="70"/>
      <c r="K44" s="29"/>
      <c r="L44" s="29"/>
    </row>
    <row r="45" spans="2:12" s="28" customFormat="1" ht="26.25" hidden="1" customHeight="1" x14ac:dyDescent="0.2">
      <c r="B45" s="116"/>
      <c r="C45" s="32"/>
      <c r="D45" s="32"/>
      <c r="E45" s="32"/>
      <c r="F45" s="32"/>
      <c r="G45" s="32"/>
      <c r="H45" s="32"/>
      <c r="I45" s="32"/>
      <c r="J45" s="70"/>
      <c r="K45" s="29"/>
      <c r="L45" s="29"/>
    </row>
    <row r="46" spans="2:12" s="28" customFormat="1" ht="26.25" hidden="1" customHeight="1" x14ac:dyDescent="0.2">
      <c r="B46" s="116"/>
      <c r="C46" s="32"/>
      <c r="D46" s="32"/>
      <c r="E46" s="32"/>
      <c r="F46" s="32"/>
      <c r="G46" s="32"/>
      <c r="H46" s="32"/>
      <c r="I46" s="32"/>
      <c r="J46" s="70"/>
      <c r="K46" s="29"/>
      <c r="L46" s="29"/>
    </row>
    <row r="47" spans="2:12" s="28" customFormat="1" ht="12" customHeight="1" x14ac:dyDescent="0.2">
      <c r="B47" s="116"/>
      <c r="C47" s="32"/>
      <c r="D47" s="32"/>
      <c r="E47" s="32"/>
      <c r="F47" s="32"/>
      <c r="G47" s="32"/>
      <c r="H47" s="32"/>
      <c r="I47" s="32"/>
      <c r="J47" s="70"/>
      <c r="K47" s="29"/>
      <c r="L47" s="29"/>
    </row>
    <row r="48" spans="2:12" s="28" customFormat="1" ht="26.25" customHeight="1" x14ac:dyDescent="0.2">
      <c r="B48" s="116"/>
      <c r="C48" s="32"/>
      <c r="D48" s="32"/>
      <c r="E48" s="32"/>
      <c r="F48" s="32"/>
      <c r="G48" s="32"/>
      <c r="H48" s="32"/>
      <c r="I48" s="32"/>
      <c r="J48" s="70"/>
      <c r="K48" s="29"/>
      <c r="L48" s="29"/>
    </row>
    <row r="49" spans="2:12" s="28" customFormat="1" ht="26.25" customHeight="1" x14ac:dyDescent="0.2">
      <c r="B49" s="116"/>
      <c r="C49" s="32"/>
      <c r="D49" s="32"/>
      <c r="E49" s="32"/>
      <c r="F49" s="32"/>
      <c r="G49" s="32"/>
      <c r="H49" s="32"/>
      <c r="I49" s="32"/>
      <c r="J49" s="70"/>
      <c r="K49" s="29"/>
      <c r="L49" s="29"/>
    </row>
    <row r="50" spans="2:12" s="28" customFormat="1" ht="26.25" customHeight="1" x14ac:dyDescent="0.2">
      <c r="B50" s="116"/>
      <c r="C50" s="32"/>
      <c r="D50" s="32"/>
      <c r="E50" s="32"/>
      <c r="F50" s="32"/>
      <c r="G50" s="32"/>
      <c r="H50" s="32"/>
      <c r="I50" s="32"/>
      <c r="J50" s="70"/>
      <c r="K50" s="29"/>
      <c r="L50" s="29"/>
    </row>
    <row r="51" spans="2:12" s="28" customFormat="1" ht="26.25" customHeight="1" x14ac:dyDescent="0.2">
      <c r="B51" s="116"/>
      <c r="C51" s="32"/>
      <c r="D51" s="32"/>
      <c r="E51" s="32"/>
      <c r="F51" s="32"/>
      <c r="G51" s="32"/>
      <c r="H51" s="32"/>
      <c r="I51" s="32"/>
      <c r="J51" s="70"/>
      <c r="K51" s="29"/>
      <c r="L51" s="29"/>
    </row>
    <row r="52" spans="2:12" s="28" customFormat="1" ht="26.25" customHeight="1" x14ac:dyDescent="0.2">
      <c r="B52" s="116"/>
      <c r="C52" s="32"/>
      <c r="D52" s="32"/>
      <c r="E52" s="32"/>
      <c r="F52" s="32"/>
      <c r="G52" s="32"/>
      <c r="H52" s="32"/>
      <c r="I52" s="32"/>
      <c r="J52" s="70"/>
      <c r="K52" s="29"/>
      <c r="L52" s="29"/>
    </row>
    <row r="53" spans="2:12" s="28" customFormat="1" ht="26.25" customHeight="1" x14ac:dyDescent="0.2">
      <c r="B53" s="116"/>
      <c r="C53" s="32"/>
      <c r="D53" s="32"/>
      <c r="E53" s="32"/>
      <c r="F53" s="32"/>
      <c r="G53" s="32"/>
      <c r="H53" s="32"/>
      <c r="I53" s="32"/>
      <c r="J53" s="70"/>
      <c r="K53" s="29"/>
      <c r="L53" s="29"/>
    </row>
    <row r="54" spans="2:12" s="28" customFormat="1" ht="26.25" customHeight="1" x14ac:dyDescent="0.2">
      <c r="B54" s="116"/>
      <c r="C54" s="32"/>
      <c r="D54" s="32"/>
      <c r="E54" s="32"/>
      <c r="F54" s="32"/>
      <c r="G54" s="32"/>
      <c r="H54" s="32"/>
      <c r="I54" s="32"/>
      <c r="J54" s="70"/>
      <c r="K54" s="29"/>
      <c r="L54" s="29"/>
    </row>
    <row r="55" spans="2:12" s="28" customFormat="1" ht="26.25" customHeight="1" x14ac:dyDescent="0.2">
      <c r="B55" s="116"/>
      <c r="C55" s="32"/>
      <c r="D55" s="32"/>
      <c r="E55" s="32"/>
      <c r="F55" s="32"/>
      <c r="G55" s="32"/>
      <c r="H55" s="32"/>
      <c r="I55" s="32"/>
      <c r="J55" s="70"/>
      <c r="K55" s="29"/>
      <c r="L55" s="29"/>
    </row>
    <row r="56" spans="2:12" s="28" customFormat="1" ht="26.25" customHeight="1" x14ac:dyDescent="0.2">
      <c r="B56" s="116"/>
      <c r="C56" s="32"/>
      <c r="D56" s="32"/>
      <c r="E56" s="32"/>
      <c r="F56" s="32"/>
      <c r="G56" s="32"/>
      <c r="H56" s="32"/>
      <c r="I56" s="32"/>
      <c r="J56" s="70"/>
      <c r="K56" s="29"/>
      <c r="L56" s="29"/>
    </row>
    <row r="57" spans="2:12" s="28" customFormat="1" ht="9.75" customHeight="1" x14ac:dyDescent="0.2">
      <c r="B57" s="73"/>
      <c r="C57" s="74"/>
      <c r="D57" s="74"/>
      <c r="E57" s="74"/>
      <c r="F57" s="74"/>
      <c r="G57" s="74"/>
      <c r="H57" s="74"/>
      <c r="I57" s="74"/>
      <c r="J57" s="75"/>
      <c r="K57" s="29"/>
      <c r="L57" s="29"/>
    </row>
    <row r="58" spans="2:12" s="28" customFormat="1" ht="15.75" x14ac:dyDescent="0.25">
      <c r="B58" s="145" t="s">
        <v>30</v>
      </c>
      <c r="C58" s="146"/>
      <c r="D58" s="146"/>
      <c r="E58" s="146"/>
      <c r="F58" s="146"/>
      <c r="G58" s="146"/>
      <c r="H58" s="146"/>
      <c r="I58" s="146"/>
      <c r="J58" s="147"/>
      <c r="K58" s="29"/>
      <c r="L58" s="29"/>
    </row>
    <row r="59" spans="2:12" s="28" customFormat="1" hidden="1" x14ac:dyDescent="0.2">
      <c r="B59" s="148"/>
      <c r="C59" s="149"/>
      <c r="D59" s="149"/>
      <c r="E59" s="149"/>
      <c r="F59" s="149"/>
      <c r="G59" s="149"/>
      <c r="H59" s="149"/>
      <c r="I59" s="149"/>
      <c r="J59" s="150"/>
      <c r="K59" s="29"/>
      <c r="L59" s="29"/>
    </row>
    <row r="60" spans="2:12" s="28" customFormat="1" hidden="1" x14ac:dyDescent="0.2">
      <c r="B60" s="151"/>
      <c r="C60" s="152"/>
      <c r="D60" s="152"/>
      <c r="E60" s="152"/>
      <c r="F60" s="152"/>
      <c r="G60" s="152"/>
      <c r="H60" s="152"/>
      <c r="I60" s="152"/>
      <c r="J60" s="153"/>
      <c r="K60" s="29"/>
      <c r="L60" s="29"/>
    </row>
    <row r="61" spans="2:12" s="28" customFormat="1" x14ac:dyDescent="0.2">
      <c r="B61" s="151"/>
      <c r="C61" s="152"/>
      <c r="D61" s="152"/>
      <c r="E61" s="152"/>
      <c r="F61" s="152"/>
      <c r="G61" s="152"/>
      <c r="H61" s="152"/>
      <c r="I61" s="152"/>
      <c r="J61" s="153"/>
      <c r="K61" s="29"/>
      <c r="L61" s="29"/>
    </row>
    <row r="62" spans="2:12" s="28" customFormat="1" ht="24" customHeight="1" x14ac:dyDescent="0.2">
      <c r="B62" s="158" t="s">
        <v>31</v>
      </c>
      <c r="C62" s="159"/>
      <c r="D62" s="159"/>
      <c r="E62" s="159"/>
      <c r="F62" s="159"/>
      <c r="G62" s="159"/>
      <c r="H62" s="159"/>
      <c r="I62" s="159"/>
      <c r="J62" s="160"/>
      <c r="K62" s="29"/>
      <c r="L62" s="29"/>
    </row>
    <row r="63" spans="2:12" x14ac:dyDescent="0.2">
      <c r="B63" s="61" t="s">
        <v>32</v>
      </c>
      <c r="C63" s="138" t="s">
        <v>33</v>
      </c>
      <c r="D63" s="138"/>
      <c r="E63" s="138"/>
      <c r="F63" s="138"/>
      <c r="G63" s="138"/>
      <c r="H63" s="138"/>
      <c r="I63" s="138"/>
      <c r="J63" s="139"/>
    </row>
    <row r="64" spans="2:12" ht="39" customHeight="1" x14ac:dyDescent="0.2">
      <c r="B64" s="62"/>
      <c r="C64" s="138" t="s">
        <v>34</v>
      </c>
      <c r="D64" s="138"/>
      <c r="E64" s="138"/>
      <c r="F64" s="138"/>
      <c r="G64" s="138"/>
      <c r="H64" s="138"/>
      <c r="I64" s="138"/>
      <c r="J64" s="139"/>
    </row>
    <row r="65" spans="2:10" ht="38.25" customHeight="1" x14ac:dyDescent="0.2">
      <c r="B65" s="63"/>
      <c r="C65" s="138" t="s">
        <v>35</v>
      </c>
      <c r="D65" s="138"/>
      <c r="E65" s="138"/>
      <c r="F65" s="138"/>
      <c r="G65" s="138"/>
      <c r="H65" s="138"/>
      <c r="I65" s="138"/>
      <c r="J65" s="139"/>
    </row>
    <row r="66" spans="2:10" ht="37.5" customHeight="1" x14ac:dyDescent="0.2">
      <c r="B66" s="64"/>
      <c r="C66" s="138" t="s">
        <v>36</v>
      </c>
      <c r="D66" s="138"/>
      <c r="E66" s="138"/>
      <c r="F66" s="138"/>
      <c r="G66" s="138"/>
      <c r="H66" s="138"/>
      <c r="I66" s="138"/>
      <c r="J66" s="139"/>
    </row>
    <row r="67" spans="2:10" ht="39.75" customHeight="1" x14ac:dyDescent="0.2">
      <c r="B67" s="65" t="s">
        <v>37</v>
      </c>
      <c r="C67" s="140" t="s">
        <v>38</v>
      </c>
      <c r="D67" s="140"/>
      <c r="E67" s="140"/>
      <c r="F67" s="140"/>
      <c r="G67" s="140"/>
      <c r="H67" s="140"/>
      <c r="I67" s="140"/>
      <c r="J67" s="141"/>
    </row>
    <row r="68" spans="2:10" x14ac:dyDescent="0.2">
      <c r="B68" s="24"/>
      <c r="C68" s="24"/>
      <c r="D68" s="24"/>
      <c r="E68" s="24"/>
      <c r="F68" s="24"/>
      <c r="G68" s="24"/>
      <c r="H68" s="24"/>
      <c r="I68" s="24"/>
      <c r="J68" s="24"/>
    </row>
    <row r="69" spans="2:10" x14ac:dyDescent="0.2">
      <c r="B69" s="24"/>
      <c r="C69" s="24"/>
      <c r="D69" s="24"/>
      <c r="E69" s="24"/>
      <c r="F69" s="24"/>
      <c r="G69" s="24"/>
      <c r="H69" s="24"/>
      <c r="I69" s="24"/>
      <c r="J69" s="24"/>
    </row>
  </sheetData>
  <mergeCells count="22">
    <mergeCell ref="B2:J2"/>
    <mergeCell ref="B3:J3"/>
    <mergeCell ref="B7:D7"/>
    <mergeCell ref="F7:H7"/>
    <mergeCell ref="D4:I6"/>
    <mergeCell ref="B8:D8"/>
    <mergeCell ref="F8:G8"/>
    <mergeCell ref="B9:D10"/>
    <mergeCell ref="F9:G10"/>
    <mergeCell ref="H9:H10"/>
    <mergeCell ref="C65:J65"/>
    <mergeCell ref="C66:J66"/>
    <mergeCell ref="C67:J67"/>
    <mergeCell ref="J9:J10"/>
    <mergeCell ref="B20:C20"/>
    <mergeCell ref="B58:J58"/>
    <mergeCell ref="B59:J61"/>
    <mergeCell ref="C63:J63"/>
    <mergeCell ref="C64:J64"/>
    <mergeCell ref="I9:I10"/>
    <mergeCell ref="B35:D35"/>
    <mergeCell ref="B62:J62"/>
  </mergeCells>
  <conditionalFormatting sqref="B20:C20">
    <cfRule type="expression" dxfId="12" priority="9" stopIfTrue="1">
      <formula>D20="menor que la meta"</formula>
    </cfRule>
    <cfRule type="expression" dxfId="11" priority="10" stopIfTrue="1">
      <formula>D20="mayor que la meta"</formula>
    </cfRule>
  </conditionalFormatting>
  <conditionalFormatting sqref="E23:E43">
    <cfRule type="expression" dxfId="10" priority="6" stopIfTrue="1">
      <formula>$F23=$L$3</formula>
    </cfRule>
    <cfRule type="expression" dxfId="9" priority="7" stopIfTrue="1">
      <formula>$F23=$L$4</formula>
    </cfRule>
    <cfRule type="expression" dxfId="8" priority="8" stopIfTrue="1">
      <formula>$F23=$L$5</formula>
    </cfRule>
  </conditionalFormatting>
  <conditionalFormatting sqref="D20">
    <cfRule type="cellIs" dxfId="7" priority="4" stopIfTrue="1" operator="equal">
      <formula>"menor que la meta"</formula>
    </cfRule>
    <cfRule type="cellIs" dxfId="6" priority="5" stopIfTrue="1" operator="equal">
      <formula>"mayor que la meta"</formula>
    </cfRule>
  </conditionalFormatting>
  <conditionalFormatting sqref="C23:D25 C36:D43 D26 C27 C28:D34">
    <cfRule type="expression" dxfId="5" priority="1" stopIfTrue="1">
      <formula>OR($F23=$L$3,$F23=$L$2)</formula>
    </cfRule>
    <cfRule type="expression" dxfId="4" priority="2" stopIfTrue="1">
      <formula>$F23=$L$4</formula>
    </cfRule>
    <cfRule type="expression" dxfId="3" priority="3" stopIfTrue="1">
      <formula>$F23=$L$5</formula>
    </cfRule>
  </conditionalFormatting>
  <conditionalFormatting sqref="C26">
    <cfRule type="expression" dxfId="2" priority="11" stopIfTrue="1">
      <formula>OR($F27=$L$3,$F27=$L$2)</formula>
    </cfRule>
    <cfRule type="expression" dxfId="1" priority="12" stopIfTrue="1">
      <formula>$F27=$L$4</formula>
    </cfRule>
    <cfRule type="expression" dxfId="0" priority="13" stopIfTrue="1">
      <formula>$F27=$L$5</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Book,Normal"&amp;8Código:IM-MGP-11&amp;C&amp;"Futura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J23"/>
  <sheetViews>
    <sheetView tabSelected="1" topLeftCell="A7" zoomScale="80" zoomScaleNormal="80" workbookViewId="0">
      <selection activeCell="F6" sqref="F6:F11"/>
    </sheetView>
  </sheetViews>
  <sheetFormatPr baseColWidth="10" defaultRowHeight="12.75" x14ac:dyDescent="0.2"/>
  <cols>
    <col min="1" max="1" width="3.7109375" style="77" customWidth="1"/>
    <col min="2" max="2" width="17.85546875" style="77" customWidth="1"/>
    <col min="3" max="3" width="39.42578125" style="78" customWidth="1"/>
    <col min="4" max="6" width="11.42578125" style="77"/>
    <col min="7" max="7" width="21.28515625" style="78" customWidth="1"/>
    <col min="8" max="8" width="17.28515625" style="78" customWidth="1"/>
    <col min="9" max="9" width="19" style="77" customWidth="1"/>
    <col min="10" max="10" width="29" style="78" customWidth="1"/>
    <col min="11" max="16384" width="11.42578125" style="77"/>
  </cols>
  <sheetData>
    <row r="2" spans="2:10" ht="21" customHeight="1" x14ac:dyDescent="0.2">
      <c r="B2" s="79"/>
      <c r="C2" s="174" t="s">
        <v>150</v>
      </c>
      <c r="D2" s="174"/>
      <c r="E2" s="174"/>
      <c r="F2" s="174"/>
      <c r="G2" s="174"/>
      <c r="H2" s="174"/>
      <c r="I2" s="174"/>
      <c r="J2" s="82"/>
    </row>
    <row r="3" spans="2:10" ht="21" customHeight="1" x14ac:dyDescent="0.2">
      <c r="B3" s="80"/>
      <c r="C3" s="175"/>
      <c r="D3" s="175"/>
      <c r="E3" s="175"/>
      <c r="F3" s="175"/>
      <c r="G3" s="175"/>
      <c r="H3" s="175"/>
      <c r="I3" s="175"/>
      <c r="J3" s="83"/>
    </row>
    <row r="4" spans="2:10" ht="21" customHeight="1" x14ac:dyDescent="0.2">
      <c r="B4" s="81"/>
      <c r="C4" s="176"/>
      <c r="D4" s="176"/>
      <c r="E4" s="176"/>
      <c r="F4" s="176"/>
      <c r="G4" s="176"/>
      <c r="H4" s="176"/>
      <c r="I4" s="176"/>
      <c r="J4" s="124"/>
    </row>
    <row r="5" spans="2:10" ht="45" x14ac:dyDescent="0.2">
      <c r="B5" s="87" t="s">
        <v>60</v>
      </c>
      <c r="C5" s="88" t="s">
        <v>61</v>
      </c>
      <c r="D5" s="88" t="s">
        <v>69</v>
      </c>
      <c r="E5" s="88" t="s">
        <v>78</v>
      </c>
      <c r="F5" s="88" t="s">
        <v>148</v>
      </c>
      <c r="G5" s="88" t="s">
        <v>62</v>
      </c>
      <c r="H5" s="88" t="s">
        <v>63</v>
      </c>
      <c r="I5" s="88" t="s">
        <v>70</v>
      </c>
      <c r="J5" s="86" t="s">
        <v>80</v>
      </c>
    </row>
    <row r="6" spans="2:10" ht="48.75" customHeight="1" x14ac:dyDescent="0.2">
      <c r="B6" s="98" t="s">
        <v>81</v>
      </c>
      <c r="C6" s="99" t="s">
        <v>82</v>
      </c>
      <c r="D6" s="100">
        <v>43325</v>
      </c>
      <c r="E6" s="104">
        <v>43339</v>
      </c>
      <c r="F6" s="121">
        <f>NETWORKDAYS.INTL(D6,E6,1,rango!$B$8:$B$39)</f>
        <v>10</v>
      </c>
      <c r="G6" s="101" t="s">
        <v>83</v>
      </c>
      <c r="H6" s="102" t="s">
        <v>84</v>
      </c>
      <c r="I6" s="103">
        <v>132906000</v>
      </c>
      <c r="J6" s="105"/>
    </row>
    <row r="7" spans="2:10" ht="66.75" customHeight="1" x14ac:dyDescent="0.2">
      <c r="B7" s="98" t="s">
        <v>112</v>
      </c>
      <c r="C7" s="122" t="s">
        <v>113</v>
      </c>
      <c r="D7" s="111">
        <v>43299</v>
      </c>
      <c r="E7" s="111">
        <v>43305</v>
      </c>
      <c r="F7" s="121">
        <f>NETWORKDAYS.INTL(D7,E7,1,rango!$B$8:$B$39)</f>
        <v>4</v>
      </c>
      <c r="G7" s="113" t="s">
        <v>83</v>
      </c>
      <c r="H7" s="114" t="s">
        <v>97</v>
      </c>
      <c r="I7" s="115">
        <v>130900000</v>
      </c>
      <c r="J7" s="105"/>
    </row>
    <row r="8" spans="2:10" ht="66.75" customHeight="1" x14ac:dyDescent="0.2">
      <c r="B8" s="98" t="s">
        <v>104</v>
      </c>
      <c r="C8" s="110" t="s">
        <v>105</v>
      </c>
      <c r="D8" s="100">
        <v>43299</v>
      </c>
      <c r="E8" s="111">
        <v>43305</v>
      </c>
      <c r="F8" s="121">
        <f>NETWORKDAYS.INTL(D8,E8,1,rango!$B$8:$B$39)</f>
        <v>4</v>
      </c>
      <c r="G8" s="101" t="s">
        <v>83</v>
      </c>
      <c r="H8" s="102" t="s">
        <v>97</v>
      </c>
      <c r="I8" s="103">
        <v>9103500</v>
      </c>
      <c r="J8" s="105"/>
    </row>
    <row r="9" spans="2:10" ht="66.75" customHeight="1" x14ac:dyDescent="0.2">
      <c r="B9" s="98" t="s">
        <v>106</v>
      </c>
      <c r="C9" s="110" t="s">
        <v>107</v>
      </c>
      <c r="D9" s="100">
        <v>43306</v>
      </c>
      <c r="E9" s="111">
        <v>43308</v>
      </c>
      <c r="F9" s="121">
        <f>NETWORKDAYS.INTL(D9,E9,1,rango!$B$8:$B$39)</f>
        <v>3</v>
      </c>
      <c r="G9" s="101" t="s">
        <v>83</v>
      </c>
      <c r="H9" s="102" t="s">
        <v>97</v>
      </c>
      <c r="I9" s="103">
        <v>250000000</v>
      </c>
      <c r="J9" s="105"/>
    </row>
    <row r="10" spans="2:10" ht="57" customHeight="1" x14ac:dyDescent="0.2">
      <c r="B10" s="109" t="s">
        <v>108</v>
      </c>
      <c r="C10" s="110" t="s">
        <v>109</v>
      </c>
      <c r="D10" s="100">
        <v>43307</v>
      </c>
      <c r="E10" s="111">
        <v>43308</v>
      </c>
      <c r="F10" s="121">
        <f>NETWORKDAYS.INTL(D10,E10,1,rango!$B$8:$B$39)</f>
        <v>2</v>
      </c>
      <c r="G10" s="101" t="s">
        <v>83</v>
      </c>
      <c r="H10" s="102" t="s">
        <v>97</v>
      </c>
      <c r="I10" s="103">
        <v>52617948</v>
      </c>
      <c r="J10" s="105"/>
    </row>
    <row r="11" spans="2:10" ht="57" customHeight="1" x14ac:dyDescent="0.2">
      <c r="B11" s="109" t="s">
        <v>110</v>
      </c>
      <c r="C11" s="110" t="s">
        <v>111</v>
      </c>
      <c r="D11" s="112">
        <v>43312</v>
      </c>
      <c r="E11" s="100">
        <v>43315</v>
      </c>
      <c r="F11" s="121">
        <f>NETWORKDAYS.INTL(D11,E11,1,rango!$B$8:$B$39)</f>
        <v>4</v>
      </c>
      <c r="G11" s="101" t="s">
        <v>83</v>
      </c>
      <c r="H11" s="102" t="s">
        <v>97</v>
      </c>
      <c r="I11" s="103">
        <v>850000000</v>
      </c>
      <c r="J11" s="105"/>
    </row>
    <row r="12" spans="2:10" ht="102" x14ac:dyDescent="0.2">
      <c r="B12" s="98" t="s">
        <v>85</v>
      </c>
      <c r="C12" s="110" t="s">
        <v>86</v>
      </c>
      <c r="D12" s="104"/>
      <c r="E12" s="104"/>
      <c r="F12" s="121"/>
      <c r="G12" s="101" t="s">
        <v>83</v>
      </c>
      <c r="H12" s="102" t="s">
        <v>97</v>
      </c>
      <c r="I12" s="106">
        <v>1193249252</v>
      </c>
      <c r="J12" s="107" t="s">
        <v>98</v>
      </c>
    </row>
    <row r="13" spans="2:10" ht="76.5" x14ac:dyDescent="0.2">
      <c r="B13" s="98" t="s">
        <v>87</v>
      </c>
      <c r="C13" s="110" t="s">
        <v>88</v>
      </c>
      <c r="D13" s="104"/>
      <c r="E13" s="104"/>
      <c r="F13" s="121"/>
      <c r="G13" s="101" t="s">
        <v>83</v>
      </c>
      <c r="H13" s="102" t="s">
        <v>97</v>
      </c>
      <c r="I13" s="103">
        <v>1562484000</v>
      </c>
      <c r="J13" s="108" t="s">
        <v>99</v>
      </c>
    </row>
    <row r="14" spans="2:10" ht="76.5" x14ac:dyDescent="0.2">
      <c r="B14" s="98" t="s">
        <v>89</v>
      </c>
      <c r="C14" s="110" t="s">
        <v>90</v>
      </c>
      <c r="D14" s="104"/>
      <c r="E14" s="104"/>
      <c r="F14" s="121"/>
      <c r="G14" s="101" t="s">
        <v>83</v>
      </c>
      <c r="H14" s="102" t="s">
        <v>97</v>
      </c>
      <c r="I14" s="103">
        <v>39344472</v>
      </c>
      <c r="J14" s="107" t="s">
        <v>100</v>
      </c>
    </row>
    <row r="15" spans="2:10" ht="114.75" x14ac:dyDescent="0.2">
      <c r="B15" s="98" t="s">
        <v>91</v>
      </c>
      <c r="C15" s="110" t="s">
        <v>92</v>
      </c>
      <c r="D15" s="104"/>
      <c r="E15" s="104"/>
      <c r="F15" s="121"/>
      <c r="G15" s="101" t="s">
        <v>83</v>
      </c>
      <c r="H15" s="102" t="s">
        <v>97</v>
      </c>
      <c r="I15" s="103">
        <v>750000000</v>
      </c>
      <c r="J15" s="107" t="s">
        <v>101</v>
      </c>
    </row>
    <row r="16" spans="2:10" ht="63.75" x14ac:dyDescent="0.2">
      <c r="B16" s="98" t="s">
        <v>93</v>
      </c>
      <c r="C16" s="110" t="s">
        <v>94</v>
      </c>
      <c r="D16" s="104"/>
      <c r="E16" s="104"/>
      <c r="F16" s="121"/>
      <c r="G16" s="101" t="s">
        <v>83</v>
      </c>
      <c r="H16" s="102" t="s">
        <v>97</v>
      </c>
      <c r="I16" s="103">
        <v>1520497760</v>
      </c>
      <c r="J16" s="107" t="s">
        <v>102</v>
      </c>
    </row>
    <row r="17" spans="2:10" ht="140.25" x14ac:dyDescent="0.2">
      <c r="B17" s="98" t="s">
        <v>95</v>
      </c>
      <c r="C17" s="110" t="s">
        <v>96</v>
      </c>
      <c r="D17" s="104"/>
      <c r="E17" s="104"/>
      <c r="F17" s="121"/>
      <c r="G17" s="101" t="s">
        <v>83</v>
      </c>
      <c r="H17" s="102" t="s">
        <v>97</v>
      </c>
      <c r="I17" s="103">
        <v>66323448</v>
      </c>
      <c r="J17" s="107" t="s">
        <v>103</v>
      </c>
    </row>
    <row r="18" spans="2:10" ht="15.95" customHeight="1" x14ac:dyDescent="0.2">
      <c r="B18" s="90"/>
      <c r="C18" s="91"/>
      <c r="D18" s="92"/>
      <c r="E18" s="92"/>
      <c r="F18" s="92"/>
      <c r="G18" s="94"/>
      <c r="H18" s="95"/>
      <c r="I18" s="96"/>
      <c r="J18" s="89"/>
    </row>
    <row r="19" spans="2:10" ht="15.95" customHeight="1" x14ac:dyDescent="0.2">
      <c r="B19" s="90"/>
      <c r="C19" s="91"/>
      <c r="D19" s="92"/>
      <c r="E19" s="92"/>
      <c r="F19" s="92"/>
      <c r="G19" s="94"/>
      <c r="H19" s="95"/>
      <c r="I19" s="96"/>
      <c r="J19" s="94"/>
    </row>
    <row r="20" spans="2:10" ht="15.95" customHeight="1" x14ac:dyDescent="0.2">
      <c r="B20" s="90"/>
      <c r="C20" s="91"/>
      <c r="D20" s="92"/>
      <c r="E20" s="93"/>
      <c r="F20" s="93"/>
      <c r="G20" s="94"/>
      <c r="H20" s="95"/>
      <c r="I20" s="96"/>
      <c r="J20" s="94"/>
    </row>
    <row r="21" spans="2:10" ht="15.95" customHeight="1" x14ac:dyDescent="0.2">
      <c r="B21" s="90"/>
      <c r="C21" s="97"/>
      <c r="D21" s="92"/>
      <c r="E21" s="92"/>
      <c r="F21" s="92"/>
      <c r="G21" s="94"/>
      <c r="H21" s="95"/>
      <c r="I21" s="96"/>
      <c r="J21" s="89"/>
    </row>
    <row r="22" spans="2:10" ht="15.95" customHeight="1" x14ac:dyDescent="0.2">
      <c r="B22" s="90"/>
      <c r="C22" s="97"/>
      <c r="D22" s="92"/>
      <c r="E22" s="93"/>
      <c r="F22" s="93"/>
      <c r="G22" s="94"/>
      <c r="H22" s="95"/>
      <c r="I22" s="96"/>
      <c r="J22" s="89"/>
    </row>
    <row r="23" spans="2:10" ht="15.95" customHeight="1" x14ac:dyDescent="0.2">
      <c r="B23" s="90"/>
      <c r="C23" s="97"/>
      <c r="D23" s="92"/>
      <c r="E23" s="93"/>
      <c r="F23" s="93"/>
      <c r="G23" s="94"/>
      <c r="H23" s="95"/>
      <c r="I23" s="96"/>
      <c r="J23" s="89"/>
    </row>
  </sheetData>
  <mergeCells count="1">
    <mergeCell ref="C2:I4"/>
  </mergeCells>
  <pageMargins left="0.70866141732283472" right="0.70866141732283472" top="0.74803149606299213" bottom="0.74803149606299213" header="0.31496062992125984" footer="0.31496062992125984"/>
  <pageSetup orientation="landscape" verticalDpi="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activeCell="C7" sqref="C7"/>
    </sheetView>
  </sheetViews>
  <sheetFormatPr baseColWidth="10" defaultColWidth="11.42578125" defaultRowHeight="15" x14ac:dyDescent="0.25"/>
  <cols>
    <col min="1" max="1" width="42.140625" style="118" bestFit="1" customWidth="1"/>
    <col min="2" max="2" width="21" style="118" customWidth="1"/>
    <col min="3" max="3" width="29.42578125" style="118" bestFit="1" customWidth="1"/>
    <col min="4" max="4" width="47.28515625" style="118" customWidth="1"/>
    <col min="5" max="5" width="28.42578125" style="118" customWidth="1"/>
    <col min="6" max="6" width="30.140625" style="118" bestFit="1" customWidth="1"/>
    <col min="7" max="16384" width="11.42578125" style="118"/>
  </cols>
  <sheetData>
    <row r="1" spans="1:5" ht="21" x14ac:dyDescent="0.35">
      <c r="A1" s="117" t="s">
        <v>114</v>
      </c>
      <c r="B1" s="117" t="s">
        <v>114</v>
      </c>
      <c r="D1" s="117" t="s">
        <v>115</v>
      </c>
      <c r="E1" s="117" t="s">
        <v>115</v>
      </c>
    </row>
    <row r="2" spans="1:5" ht="15.75" x14ac:dyDescent="0.25">
      <c r="A2" s="119" t="s">
        <v>116</v>
      </c>
      <c r="B2" s="120">
        <v>42736</v>
      </c>
      <c r="D2" s="119" t="s">
        <v>116</v>
      </c>
      <c r="E2" s="120">
        <v>43101</v>
      </c>
    </row>
    <row r="3" spans="1:5" ht="15.75" x14ac:dyDescent="0.25">
      <c r="A3" s="119" t="s">
        <v>117</v>
      </c>
      <c r="B3" s="120">
        <v>42744</v>
      </c>
      <c r="D3" s="119" t="s">
        <v>118</v>
      </c>
      <c r="E3" s="120">
        <v>43108</v>
      </c>
    </row>
    <row r="4" spans="1:5" ht="15.75" x14ac:dyDescent="0.25">
      <c r="A4" s="119" t="s">
        <v>119</v>
      </c>
      <c r="B4" s="120">
        <v>42814</v>
      </c>
      <c r="D4" s="119" t="s">
        <v>120</v>
      </c>
      <c r="E4" s="120">
        <v>43178</v>
      </c>
    </row>
    <row r="5" spans="1:5" ht="15.75" x14ac:dyDescent="0.25">
      <c r="A5" s="119" t="s">
        <v>121</v>
      </c>
      <c r="B5" s="120">
        <v>42834</v>
      </c>
      <c r="D5" s="119" t="s">
        <v>122</v>
      </c>
      <c r="E5" s="120">
        <v>43188</v>
      </c>
    </row>
    <row r="6" spans="1:5" ht="15.75" x14ac:dyDescent="0.25">
      <c r="A6" s="119" t="s">
        <v>123</v>
      </c>
      <c r="B6" s="120">
        <v>42838</v>
      </c>
      <c r="D6" s="119" t="s">
        <v>124</v>
      </c>
      <c r="E6" s="120">
        <v>43189</v>
      </c>
    </row>
    <row r="7" spans="1:5" ht="15.75" x14ac:dyDescent="0.25">
      <c r="A7" s="119" t="s">
        <v>125</v>
      </c>
      <c r="B7" s="120">
        <v>42839</v>
      </c>
      <c r="D7" s="119" t="s">
        <v>126</v>
      </c>
      <c r="E7" s="120">
        <v>43221</v>
      </c>
    </row>
    <row r="8" spans="1:5" ht="15.75" x14ac:dyDescent="0.25">
      <c r="A8" s="119" t="s">
        <v>127</v>
      </c>
      <c r="B8" s="120">
        <v>42841</v>
      </c>
      <c r="D8" s="119" t="s">
        <v>128</v>
      </c>
      <c r="E8" s="120">
        <v>43234</v>
      </c>
    </row>
    <row r="9" spans="1:5" ht="15.75" x14ac:dyDescent="0.25">
      <c r="A9" s="119" t="s">
        <v>126</v>
      </c>
      <c r="B9" s="120">
        <v>42856</v>
      </c>
      <c r="D9" s="119" t="s">
        <v>129</v>
      </c>
      <c r="E9" s="120">
        <v>43255</v>
      </c>
    </row>
    <row r="10" spans="1:5" ht="15.75" x14ac:dyDescent="0.25">
      <c r="A10" s="119" t="s">
        <v>130</v>
      </c>
      <c r="B10" s="120">
        <v>42884</v>
      </c>
      <c r="D10" s="119" t="s">
        <v>131</v>
      </c>
      <c r="E10" s="120">
        <v>43262</v>
      </c>
    </row>
    <row r="11" spans="1:5" ht="15.75" x14ac:dyDescent="0.25">
      <c r="A11" s="119" t="s">
        <v>132</v>
      </c>
      <c r="B11" s="120">
        <v>42905</v>
      </c>
      <c r="D11" s="119" t="s">
        <v>133</v>
      </c>
      <c r="E11" s="120">
        <v>43283</v>
      </c>
    </row>
    <row r="12" spans="1:5" ht="15.75" x14ac:dyDescent="0.25">
      <c r="A12" s="119" t="s">
        <v>134</v>
      </c>
      <c r="B12" s="120">
        <v>42906</v>
      </c>
      <c r="D12" s="119" t="s">
        <v>135</v>
      </c>
      <c r="E12" s="120">
        <v>43301</v>
      </c>
    </row>
    <row r="13" spans="1:5" ht="15.75" x14ac:dyDescent="0.25">
      <c r="A13" s="119" t="s">
        <v>136</v>
      </c>
      <c r="B13" s="120">
        <v>42919</v>
      </c>
      <c r="D13" s="119" t="s">
        <v>137</v>
      </c>
      <c r="E13" s="120">
        <v>43319</v>
      </c>
    </row>
    <row r="14" spans="1:5" ht="15.75" x14ac:dyDescent="0.25">
      <c r="A14" s="119" t="s">
        <v>135</v>
      </c>
      <c r="B14" s="120">
        <v>42936</v>
      </c>
      <c r="D14" s="119" t="s">
        <v>138</v>
      </c>
      <c r="E14" s="120">
        <v>43332</v>
      </c>
    </row>
    <row r="15" spans="1:5" ht="15.75" x14ac:dyDescent="0.25">
      <c r="A15" s="119" t="s">
        <v>137</v>
      </c>
      <c r="B15" s="120">
        <v>42954</v>
      </c>
      <c r="D15" s="119" t="s">
        <v>139</v>
      </c>
      <c r="E15" s="120">
        <v>43388</v>
      </c>
    </row>
    <row r="16" spans="1:5" ht="15.75" x14ac:dyDescent="0.25">
      <c r="A16" s="119" t="s">
        <v>140</v>
      </c>
      <c r="B16" s="120">
        <v>42968</v>
      </c>
      <c r="D16" s="119" t="s">
        <v>141</v>
      </c>
      <c r="E16" s="120">
        <v>43409</v>
      </c>
    </row>
    <row r="17" spans="1:5" ht="15.75" x14ac:dyDescent="0.25">
      <c r="A17" s="119" t="s">
        <v>142</v>
      </c>
      <c r="B17" s="120">
        <v>43024</v>
      </c>
      <c r="D17" s="119" t="s">
        <v>143</v>
      </c>
      <c r="E17" s="120">
        <v>43416</v>
      </c>
    </row>
    <row r="18" spans="1:5" ht="15.75" x14ac:dyDescent="0.25">
      <c r="A18" s="119" t="s">
        <v>144</v>
      </c>
      <c r="B18" s="120">
        <v>43045</v>
      </c>
      <c r="D18" s="119" t="s">
        <v>145</v>
      </c>
      <c r="E18" s="120">
        <v>43442</v>
      </c>
    </row>
    <row r="19" spans="1:5" ht="15.75" x14ac:dyDescent="0.25">
      <c r="A19" s="119" t="s">
        <v>146</v>
      </c>
      <c r="B19" s="120">
        <v>43052</v>
      </c>
      <c r="D19" s="119" t="s">
        <v>147</v>
      </c>
      <c r="E19" s="120">
        <v>43459</v>
      </c>
    </row>
    <row r="20" spans="1:5" ht="15.75" x14ac:dyDescent="0.25">
      <c r="A20" s="119" t="s">
        <v>145</v>
      </c>
      <c r="B20" s="120">
        <v>43077</v>
      </c>
    </row>
    <row r="21" spans="1:5" ht="15.75" x14ac:dyDescent="0.25">
      <c r="A21" s="119" t="s">
        <v>147</v>
      </c>
      <c r="B21" s="120">
        <v>43094</v>
      </c>
    </row>
    <row r="22" spans="1:5" ht="15.75" x14ac:dyDescent="0.25">
      <c r="A22" s="118" t="s">
        <v>116</v>
      </c>
      <c r="B22" s="120">
        <v>43101</v>
      </c>
    </row>
    <row r="23" spans="1:5" ht="15.75" x14ac:dyDescent="0.25">
      <c r="A23" s="118" t="s">
        <v>118</v>
      </c>
      <c r="B23" s="120">
        <v>43108</v>
      </c>
    </row>
    <row r="24" spans="1:5" ht="15.75" x14ac:dyDescent="0.25">
      <c r="A24" s="118" t="s">
        <v>120</v>
      </c>
      <c r="B24" s="120">
        <v>43178</v>
      </c>
    </row>
    <row r="25" spans="1:5" ht="15.75" x14ac:dyDescent="0.25">
      <c r="A25" s="118" t="s">
        <v>122</v>
      </c>
      <c r="B25" s="120">
        <v>43188</v>
      </c>
    </row>
    <row r="26" spans="1:5" ht="15.75" x14ac:dyDescent="0.25">
      <c r="A26" s="118" t="s">
        <v>124</v>
      </c>
      <c r="B26" s="120">
        <v>43189</v>
      </c>
    </row>
    <row r="27" spans="1:5" ht="15.75" x14ac:dyDescent="0.25">
      <c r="A27" s="118" t="s">
        <v>126</v>
      </c>
      <c r="B27" s="120">
        <v>43221</v>
      </c>
    </row>
    <row r="28" spans="1:5" ht="15.75" x14ac:dyDescent="0.25">
      <c r="A28" s="118" t="s">
        <v>128</v>
      </c>
      <c r="B28" s="120">
        <v>43234</v>
      </c>
    </row>
    <row r="29" spans="1:5" ht="15.75" x14ac:dyDescent="0.25">
      <c r="A29" s="118" t="s">
        <v>129</v>
      </c>
      <c r="B29" s="120">
        <v>43255</v>
      </c>
    </row>
    <row r="30" spans="1:5" ht="15.75" x14ac:dyDescent="0.25">
      <c r="A30" s="118" t="s">
        <v>131</v>
      </c>
      <c r="B30" s="120">
        <v>43262</v>
      </c>
    </row>
    <row r="31" spans="1:5" ht="15.75" x14ac:dyDescent="0.25">
      <c r="A31" s="118" t="s">
        <v>133</v>
      </c>
      <c r="B31" s="120">
        <v>43283</v>
      </c>
    </row>
    <row r="32" spans="1:5" ht="15.75" x14ac:dyDescent="0.25">
      <c r="A32" s="118" t="s">
        <v>135</v>
      </c>
      <c r="B32" s="120">
        <v>43301</v>
      </c>
    </row>
    <row r="33" spans="1:2" ht="15.75" x14ac:dyDescent="0.25">
      <c r="A33" s="118" t="s">
        <v>137</v>
      </c>
      <c r="B33" s="120">
        <v>43319</v>
      </c>
    </row>
    <row r="34" spans="1:2" ht="15.75" x14ac:dyDescent="0.25">
      <c r="A34" s="118" t="s">
        <v>138</v>
      </c>
      <c r="B34" s="120">
        <v>43332</v>
      </c>
    </row>
    <row r="35" spans="1:2" ht="15.75" x14ac:dyDescent="0.25">
      <c r="A35" s="118" t="s">
        <v>139</v>
      </c>
      <c r="B35" s="120">
        <v>43388</v>
      </c>
    </row>
    <row r="36" spans="1:2" ht="15.75" x14ac:dyDescent="0.25">
      <c r="A36" s="118" t="s">
        <v>141</v>
      </c>
      <c r="B36" s="120">
        <v>43409</v>
      </c>
    </row>
    <row r="37" spans="1:2" ht="15.75" x14ac:dyDescent="0.25">
      <c r="A37" s="118" t="s">
        <v>143</v>
      </c>
      <c r="B37" s="120">
        <v>43416</v>
      </c>
    </row>
    <row r="38" spans="1:2" ht="15.75" x14ac:dyDescent="0.25">
      <c r="A38" s="118" t="s">
        <v>145</v>
      </c>
      <c r="B38" s="120">
        <v>43442</v>
      </c>
    </row>
    <row r="39" spans="1:2" ht="15.75" x14ac:dyDescent="0.25">
      <c r="A39" s="118" t="s">
        <v>147</v>
      </c>
      <c r="B39" s="120">
        <v>43459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soporte</vt:lpstr>
      <vt:lpstr>rango</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2018-04-10T13:42:41Z</cp:lastPrinted>
  <dcterms:created xsi:type="dcterms:W3CDTF">2007-03-27T20:35:29Z</dcterms:created>
  <dcterms:modified xsi:type="dcterms:W3CDTF">2019-02-20T20:14:22Z</dcterms:modified>
</cp:coreProperties>
</file>